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yl Reynolds\Desktop\"/>
    </mc:Choice>
  </mc:AlternateContent>
  <xr:revisionPtr revIDLastSave="0" documentId="8_{20446608-73C5-4171-870E-6B23C92084D8}" xr6:coauthVersionLast="47" xr6:coauthVersionMax="47" xr10:uidLastSave="{00000000-0000-0000-0000-000000000000}"/>
  <bookViews>
    <workbookView xWindow="-120" yWindow="-120" windowWidth="29040" windowHeight="15840" firstSheet="2" activeTab="3" xr2:uid="{C8F2423A-92E3-48A1-ACE0-871445B5A340}"/>
  </bookViews>
  <sheets>
    <sheet name="CS " sheetId="1" state="hidden" r:id="rId1"/>
    <sheet name="Pricing PKG  Controls new only" sheetId="4" state="hidden" r:id="rId2"/>
    <sheet name="Pricing Base Units 2024" sheetId="8" r:id="rId3"/>
    <sheet name="Pricing PKG 2024 " sheetId="2" r:id="rId4"/>
    <sheet name="Lead Time" sheetId="3" state="hidden" r:id="rId5"/>
    <sheet name="Sheet1" sheetId="5" state="hidden" r:id="rId6"/>
    <sheet name="CL and DS" sheetId="6" state="hidden" r:id="rId7"/>
  </sheets>
  <definedNames>
    <definedName name="_xlnm._FilterDatabase" localSheetId="0" hidden="1">'CS '!$A$1:$BS$1</definedName>
    <definedName name="_xlnm.Print_Area" localSheetId="3">'Pricing PKG 2024 '!$P$9:$AM$40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6" l="1"/>
  <c r="AD31" i="6"/>
  <c r="X30" i="6"/>
  <c r="X31" i="6" s="1"/>
  <c r="AB22" i="6"/>
  <c r="AB23" i="6" s="1"/>
  <c r="C19" i="6"/>
  <c r="J19" i="6" s="1"/>
  <c r="R16" i="6"/>
  <c r="Q16" i="6"/>
  <c r="P16" i="6"/>
  <c r="O16" i="6"/>
  <c r="T15" i="6"/>
  <c r="U15" i="6" s="1"/>
  <c r="G18" i="6" s="1"/>
  <c r="T14" i="6"/>
  <c r="U14" i="6" s="1"/>
  <c r="G17" i="6" s="1"/>
  <c r="T13" i="6"/>
  <c r="T16" i="6" s="1"/>
  <c r="G11" i="6"/>
  <c r="R9" i="6"/>
  <c r="Q9" i="6"/>
  <c r="P9" i="6"/>
  <c r="O9" i="6"/>
  <c r="C9" i="6"/>
  <c r="J9" i="6" s="1"/>
  <c r="T8" i="6"/>
  <c r="U8" i="6" s="1"/>
  <c r="G8" i="6" s="1"/>
  <c r="T7" i="6"/>
  <c r="U7" i="6" s="1"/>
  <c r="G7" i="6" s="1"/>
  <c r="U6" i="6"/>
  <c r="G6" i="6" s="1"/>
  <c r="T6" i="6"/>
  <c r="T5" i="6"/>
  <c r="U5" i="6" s="1"/>
  <c r="D49" i="4"/>
  <c r="BB24" i="4"/>
  <c r="BC24" i="4" s="1"/>
  <c r="AW24" i="4"/>
  <c r="AX24" i="4" s="1"/>
  <c r="AS24" i="4"/>
  <c r="AR24" i="4"/>
  <c r="AN24" i="4"/>
  <c r="AM24" i="4"/>
  <c r="AH24" i="4"/>
  <c r="AI24" i="4" s="1"/>
  <c r="AC24" i="4"/>
  <c r="AD24" i="4" s="1"/>
  <c r="Y24" i="4"/>
  <c r="X24" i="4"/>
  <c r="T24" i="4"/>
  <c r="S24" i="4"/>
  <c r="D24" i="4"/>
  <c r="B24" i="4"/>
  <c r="B49" i="4" s="1"/>
  <c r="BB23" i="4"/>
  <c r="BC23" i="4" s="1"/>
  <c r="AX23" i="4"/>
  <c r="AW23" i="4"/>
  <c r="AS23" i="4"/>
  <c r="AR23" i="4"/>
  <c r="AM23" i="4"/>
  <c r="AN23" i="4" s="1"/>
  <c r="AH23" i="4"/>
  <c r="AI23" i="4" s="1"/>
  <c r="AD23" i="4"/>
  <c r="AC23" i="4"/>
  <c r="Y23" i="4"/>
  <c r="X23" i="4"/>
  <c r="S23" i="4"/>
  <c r="T23" i="4" s="1"/>
  <c r="BB22" i="4"/>
  <c r="BC22" i="4" s="1"/>
  <c r="AX22" i="4"/>
  <c r="AW22" i="4"/>
  <c r="AS22" i="4"/>
  <c r="AR22" i="4"/>
  <c r="AM22" i="4"/>
  <c r="AN22" i="4" s="1"/>
  <c r="AH22" i="4"/>
  <c r="AI22" i="4" s="1"/>
  <c r="AD22" i="4"/>
  <c r="AC22" i="4"/>
  <c r="Y22" i="4"/>
  <c r="X22" i="4"/>
  <c r="S22" i="4"/>
  <c r="T22" i="4" s="1"/>
  <c r="BB20" i="4"/>
  <c r="BC20" i="4" s="1"/>
  <c r="AX20" i="4"/>
  <c r="AW20" i="4"/>
  <c r="AS20" i="4"/>
  <c r="AR20" i="4"/>
  <c r="AM20" i="4"/>
  <c r="AN20" i="4" s="1"/>
  <c r="AH20" i="4"/>
  <c r="AI20" i="4" s="1"/>
  <c r="AD20" i="4"/>
  <c r="AC20" i="4"/>
  <c r="Y20" i="4"/>
  <c r="X20" i="4"/>
  <c r="S20" i="4"/>
  <c r="T20" i="4" s="1"/>
  <c r="BB19" i="4"/>
  <c r="BC19" i="4" s="1"/>
  <c r="AX19" i="4"/>
  <c r="AW19" i="4"/>
  <c r="AS19" i="4"/>
  <c r="AR19" i="4"/>
  <c r="AM19" i="4"/>
  <c r="AN19" i="4" s="1"/>
  <c r="AH19" i="4"/>
  <c r="AI19" i="4" s="1"/>
  <c r="AD19" i="4"/>
  <c r="AC19" i="4"/>
  <c r="Y19" i="4"/>
  <c r="X19" i="4"/>
  <c r="S19" i="4"/>
  <c r="T19" i="4" s="1"/>
  <c r="BB18" i="4"/>
  <c r="BC18" i="4" s="1"/>
  <c r="AX18" i="4"/>
  <c r="AW18" i="4"/>
  <c r="AS18" i="4"/>
  <c r="AR18" i="4"/>
  <c r="AM18" i="4"/>
  <c r="AN18" i="4" s="1"/>
  <c r="AH18" i="4"/>
  <c r="AI18" i="4" s="1"/>
  <c r="AD18" i="4"/>
  <c r="AC18" i="4"/>
  <c r="Y18" i="4"/>
  <c r="X18" i="4"/>
  <c r="S18" i="4"/>
  <c r="T18" i="4" s="1"/>
  <c r="BB16" i="4"/>
  <c r="BC16" i="4" s="1"/>
  <c r="AX16" i="4"/>
  <c r="AW16" i="4"/>
  <c r="AS16" i="4"/>
  <c r="AR16" i="4"/>
  <c r="AM16" i="4"/>
  <c r="AN16" i="4" s="1"/>
  <c r="AH16" i="4"/>
  <c r="AI16" i="4" s="1"/>
  <c r="AD16" i="4"/>
  <c r="AC16" i="4"/>
  <c r="Y16" i="4"/>
  <c r="X16" i="4"/>
  <c r="S16" i="4"/>
  <c r="T16" i="4" s="1"/>
  <c r="BB15" i="4"/>
  <c r="BC15" i="4" s="1"/>
  <c r="AX15" i="4"/>
  <c r="AW15" i="4"/>
  <c r="AS15" i="4"/>
  <c r="AR15" i="4"/>
  <c r="AM15" i="4"/>
  <c r="AN15" i="4" s="1"/>
  <c r="AH15" i="4"/>
  <c r="AI15" i="4" s="1"/>
  <c r="AD15" i="4"/>
  <c r="AC15" i="4"/>
  <c r="Y15" i="4"/>
  <c r="X15" i="4"/>
  <c r="S15" i="4"/>
  <c r="T15" i="4" s="1"/>
  <c r="BB14" i="4"/>
  <c r="BC14" i="4" s="1"/>
  <c r="AX14" i="4"/>
  <c r="AW14" i="4"/>
  <c r="AS14" i="4"/>
  <c r="AR14" i="4"/>
  <c r="AM14" i="4"/>
  <c r="AN14" i="4" s="1"/>
  <c r="AH14" i="4"/>
  <c r="AI14" i="4" s="1"/>
  <c r="AD14" i="4"/>
  <c r="AC14" i="4"/>
  <c r="Y14" i="4"/>
  <c r="X14" i="4"/>
  <c r="S14" i="4"/>
  <c r="T14" i="4" s="1"/>
  <c r="BB12" i="4"/>
  <c r="BC12" i="4" s="1"/>
  <c r="AX12" i="4"/>
  <c r="AW12" i="4"/>
  <c r="AS12" i="4"/>
  <c r="AR12" i="4"/>
  <c r="AM12" i="4"/>
  <c r="AN12" i="4" s="1"/>
  <c r="AH12" i="4"/>
  <c r="AI12" i="4" s="1"/>
  <c r="AD12" i="4"/>
  <c r="AC12" i="4"/>
  <c r="Y12" i="4"/>
  <c r="X12" i="4"/>
  <c r="S12" i="4"/>
  <c r="T12" i="4" s="1"/>
  <c r="BB11" i="4"/>
  <c r="BC11" i="4" s="1"/>
  <c r="AX11" i="4"/>
  <c r="AW11" i="4"/>
  <c r="AS11" i="4"/>
  <c r="AR11" i="4"/>
  <c r="AM11" i="4"/>
  <c r="AN11" i="4" s="1"/>
  <c r="AH11" i="4"/>
  <c r="AI11" i="4" s="1"/>
  <c r="AD11" i="4"/>
  <c r="AC11" i="4"/>
  <c r="Y11" i="4"/>
  <c r="X11" i="4"/>
  <c r="S11" i="4"/>
  <c r="T11" i="4" s="1"/>
  <c r="BC10" i="4"/>
  <c r="BB10" i="4"/>
  <c r="AX10" i="4"/>
  <c r="AW10" i="4"/>
  <c r="AS10" i="4"/>
  <c r="AR10" i="4"/>
  <c r="AM10" i="4"/>
  <c r="AN10" i="4" s="1"/>
  <c r="AI10" i="4"/>
  <c r="AH10" i="4"/>
  <c r="AD10" i="4"/>
  <c r="AC10" i="4"/>
  <c r="Y10" i="4"/>
  <c r="X10" i="4"/>
  <c r="S10" i="4"/>
  <c r="T10" i="4" s="1"/>
  <c r="U9" i="6" l="1"/>
  <c r="G5" i="6"/>
  <c r="G9" i="6" s="1"/>
  <c r="U13" i="6"/>
  <c r="T9" i="6"/>
  <c r="AA31" i="3"/>
  <c r="U30" i="3"/>
  <c r="U31" i="3" s="1"/>
  <c r="Y22" i="3"/>
  <c r="Y23" i="3" s="1"/>
  <c r="G16" i="6" l="1"/>
  <c r="G19" i="6" s="1"/>
  <c r="K19" i="6" s="1"/>
  <c r="L19" i="6" s="1"/>
  <c r="U16" i="6"/>
  <c r="M16" i="3"/>
  <c r="N16" i="3"/>
  <c r="O16" i="3"/>
  <c r="L16" i="3"/>
  <c r="C19" i="3"/>
  <c r="G19" i="3" s="1"/>
  <c r="L9" i="3"/>
  <c r="M9" i="3"/>
  <c r="N9" i="3"/>
  <c r="O9" i="3"/>
  <c r="C9" i="3"/>
  <c r="G9" i="3" s="1"/>
  <c r="E11" i="3"/>
  <c r="Q6" i="3"/>
  <c r="R6" i="3" s="1"/>
  <c r="E6" i="3" s="1"/>
  <c r="Q7" i="3"/>
  <c r="R7" i="3" s="1"/>
  <c r="E7" i="3" s="1"/>
  <c r="Q8" i="3"/>
  <c r="R8" i="3" s="1"/>
  <c r="E8" i="3" s="1"/>
  <c r="Q13" i="3"/>
  <c r="R13" i="3" s="1"/>
  <c r="E16" i="3" s="1"/>
  <c r="Q14" i="3"/>
  <c r="R14" i="3" s="1"/>
  <c r="E17" i="3" s="1"/>
  <c r="Q15" i="3"/>
  <c r="R15" i="3" s="1"/>
  <c r="E18" i="3" s="1"/>
  <c r="Q5" i="3"/>
  <c r="R5" i="3" s="1"/>
  <c r="E5" i="3" s="1"/>
  <c r="I19" i="3" l="1"/>
  <c r="E9" i="3"/>
  <c r="E19" i="3"/>
  <c r="H19" i="3" s="1"/>
  <c r="Q16" i="3"/>
  <c r="Q9" i="3"/>
  <c r="R9" i="3"/>
  <c r="R16" i="3"/>
</calcChain>
</file>

<file path=xl/sharedStrings.xml><?xml version="1.0" encoding="utf-8"?>
<sst xmlns="http://schemas.openxmlformats.org/spreadsheetml/2006/main" count="535" uniqueCount="91">
  <si>
    <t>2357A</t>
  </si>
  <si>
    <t>HYCAR ADAPTER</t>
  </si>
  <si>
    <t>RDO</t>
  </si>
  <si>
    <t>DRAIN OUTLET RUBBER FOR 2"</t>
  </si>
  <si>
    <t>DRAIN OUTLET 3" RUBBER</t>
  </si>
  <si>
    <t>Items No.</t>
  </si>
  <si>
    <t xml:space="preserve">Description </t>
  </si>
  <si>
    <t>Anticipated delivery Date</t>
  </si>
  <si>
    <t>Delivery Qty</t>
  </si>
  <si>
    <t>Qty Ordered</t>
  </si>
  <si>
    <t>Last Year</t>
  </si>
  <si>
    <t>New Year</t>
  </si>
  <si>
    <t xml:space="preserve"> </t>
  </si>
  <si>
    <t>CA</t>
  </si>
  <si>
    <t xml:space="preserve">MRSS </t>
  </si>
  <si>
    <t>MRSS</t>
  </si>
  <si>
    <t>AS400</t>
  </si>
  <si>
    <t>MRSSP</t>
  </si>
  <si>
    <t>MRSSLD</t>
  </si>
  <si>
    <t>P</t>
  </si>
  <si>
    <t>LD</t>
  </si>
  <si>
    <t>price list</t>
  </si>
  <si>
    <t>MSS</t>
  </si>
  <si>
    <t>ARSS2</t>
  </si>
  <si>
    <t>ARSS</t>
  </si>
  <si>
    <t>PP</t>
  </si>
  <si>
    <t>100-CA</t>
  </si>
  <si>
    <t>MSSLD</t>
  </si>
  <si>
    <t xml:space="preserve">PP </t>
  </si>
  <si>
    <t>ARSSLD</t>
  </si>
  <si>
    <t xml:space="preserve">P </t>
  </si>
  <si>
    <t>TD</t>
  </si>
  <si>
    <t>WSP</t>
  </si>
  <si>
    <t>NEW</t>
  </si>
  <si>
    <t>Old</t>
  </si>
  <si>
    <t>New</t>
  </si>
  <si>
    <t>SM</t>
  </si>
  <si>
    <t>PSM</t>
  </si>
  <si>
    <t>TVL</t>
  </si>
  <si>
    <t>TVR</t>
  </si>
  <si>
    <t>P914</t>
  </si>
  <si>
    <t>S914</t>
  </si>
  <si>
    <t>S419</t>
  </si>
  <si>
    <t xml:space="preserve">Average sales </t>
  </si>
  <si>
    <t>1 mo</t>
  </si>
  <si>
    <t xml:space="preserve">4 year </t>
  </si>
  <si>
    <t xml:space="preserve">4 year  </t>
  </si>
  <si>
    <t>MO AVG</t>
  </si>
  <si>
    <t>MO totals</t>
  </si>
  <si>
    <t xml:space="preserve">Weekly Builds </t>
  </si>
  <si>
    <t>weeks</t>
  </si>
  <si>
    <t xml:space="preserve">avg build </t>
  </si>
  <si>
    <t>avg build</t>
  </si>
  <si>
    <t>Collectors</t>
  </si>
  <si>
    <t>Systems</t>
  </si>
  <si>
    <t>200-CA</t>
  </si>
  <si>
    <t>300-CA</t>
  </si>
  <si>
    <t>500-CA</t>
  </si>
  <si>
    <t>Weeks</t>
  </si>
  <si>
    <t>to build 24</t>
  </si>
  <si>
    <t>to build 6 stock</t>
  </si>
  <si>
    <t>Weeks to catch up</t>
  </si>
  <si>
    <t xml:space="preserve">Weekly Build </t>
  </si>
  <si>
    <t>Start 6-12-23</t>
  </si>
  <si>
    <t xml:space="preserve">Weeks </t>
  </si>
  <si>
    <t>Time Delays</t>
  </si>
  <si>
    <t xml:space="preserve">TIME DELAY ADJUST MODULE         </t>
  </si>
  <si>
    <t xml:space="preserve">TIME DELAY ASSY FOR ARSS2        </t>
  </si>
  <si>
    <t xml:space="preserve">TDARSS2 </t>
  </si>
  <si>
    <t xml:space="preserve">TIMER #TS1224 24V F&amp;R FOR:460V   </t>
  </si>
  <si>
    <t xml:space="preserve">TIMER DELAY ON BREAK 208/230V    </t>
  </si>
  <si>
    <t xml:space="preserve">TIMER DELAY ON BREAK 6A 120V     </t>
  </si>
  <si>
    <t xml:space="preserve">TIMER 120V FOR SOLENOID          </t>
  </si>
  <si>
    <t xml:space="preserve">TS2424  </t>
  </si>
  <si>
    <t xml:space="preserve">TIMER 120V WITH 390K RESISTOR    </t>
  </si>
  <si>
    <t xml:space="preserve">TS2424A </t>
  </si>
  <si>
    <t xml:space="preserve">TIMER 24V SET TO 10MIN DRAIN F   </t>
  </si>
  <si>
    <t xml:space="preserve"> 994069B </t>
  </si>
  <si>
    <t xml:space="preserve">TIMER 24V SET TO 45SEC DRAIN F   </t>
  </si>
  <si>
    <t xml:space="preserve">994069A </t>
  </si>
  <si>
    <t xml:space="preserve">99469A  </t>
  </si>
  <si>
    <t xml:space="preserve">TIMER 24V 1-1023 SEC INTERVAL    </t>
  </si>
  <si>
    <t>to build 95</t>
  </si>
  <si>
    <t>Open orders 6-1-23</t>
  </si>
  <si>
    <t>Weeks to build 24</t>
  </si>
  <si>
    <t xml:space="preserve">1 mo Average sales </t>
  </si>
  <si>
    <t>100-SA</t>
  </si>
  <si>
    <t>200-SA</t>
  </si>
  <si>
    <t>300-SA</t>
  </si>
  <si>
    <t>500-SA</t>
  </si>
  <si>
    <t>Base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</si>
</sst>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FF0000"/>
      <name val="Arial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9" fontId="6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4" fontId="10" fillId="0" borderId="0" xfId="1" applyFont="1" applyAlignment="1">
      <alignment horizontal="left"/>
    </xf>
    <xf numFmtId="9" fontId="9" fillId="0" borderId="0" xfId="1" applyNumberFormat="1" applyFont="1" applyAlignment="1">
      <alignment horizontal="left"/>
    </xf>
    <xf numFmtId="44" fontId="8" fillId="0" borderId="0" xfId="1" applyFont="1" applyAlignment="1">
      <alignment horizontal="left"/>
    </xf>
    <xf numFmtId="44" fontId="9" fillId="0" borderId="0" xfId="1" applyFont="1" applyAlignment="1">
      <alignment horizontal="left"/>
    </xf>
    <xf numFmtId="0" fontId="0" fillId="0" borderId="4" xfId="0" applyBorder="1" applyAlignment="1">
      <alignment horizontal="left"/>
    </xf>
    <xf numFmtId="0" fontId="10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8" fillId="0" borderId="8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44" fontId="10" fillId="0" borderId="0" xfId="1" applyFont="1" applyBorder="1" applyAlignment="1">
      <alignment horizontal="left"/>
    </xf>
    <xf numFmtId="44" fontId="9" fillId="0" borderId="0" xfId="1" applyFont="1" applyBorder="1" applyAlignment="1">
      <alignment horizontal="left"/>
    </xf>
    <xf numFmtId="44" fontId="8" fillId="0" borderId="8" xfId="1" applyFont="1" applyBorder="1" applyAlignment="1">
      <alignment horizontal="left"/>
    </xf>
    <xf numFmtId="44" fontId="9" fillId="0" borderId="8" xfId="1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44" fontId="5" fillId="0" borderId="0" xfId="0" applyNumberFormat="1" applyFont="1" applyAlignment="1">
      <alignment horizontal="left"/>
    </xf>
    <xf numFmtId="44" fontId="5" fillId="0" borderId="8" xfId="0" applyNumberFormat="1" applyFont="1" applyBorder="1" applyAlignment="1">
      <alignment horizontal="left"/>
    </xf>
    <xf numFmtId="0" fontId="0" fillId="0" borderId="9" xfId="0" applyBorder="1" applyAlignment="1">
      <alignment horizontal="left"/>
    </xf>
    <xf numFmtId="44" fontId="10" fillId="0" borderId="10" xfId="0" applyNumberFormat="1" applyFont="1" applyBorder="1" applyAlignment="1">
      <alignment horizontal="left"/>
    </xf>
    <xf numFmtId="44" fontId="10" fillId="0" borderId="11" xfId="0" applyNumberFormat="1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4" fontId="0" fillId="0" borderId="0" xfId="1" applyFont="1"/>
    <xf numFmtId="44" fontId="0" fillId="0" borderId="0" xfId="0" applyNumberFormat="1"/>
    <xf numFmtId="0" fontId="4" fillId="0" borderId="0" xfId="0" applyFont="1"/>
    <xf numFmtId="44" fontId="4" fillId="0" borderId="0" xfId="1" applyFont="1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4" fontId="4" fillId="0" borderId="0" xfId="0" applyNumberFormat="1" applyFont="1"/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10" xfId="0" applyBorder="1"/>
    <xf numFmtId="0" fontId="0" fillId="0" borderId="10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" fontId="0" fillId="3" borderId="0" xfId="0" applyNumberFormat="1" applyFill="1" applyAlignment="1">
      <alignment horizontal="center"/>
    </xf>
    <xf numFmtId="0" fontId="0" fillId="3" borderId="0" xfId="0" applyFill="1"/>
    <xf numFmtId="1" fontId="4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12" fillId="0" borderId="0" xfId="0" applyFont="1"/>
    <xf numFmtId="44" fontId="12" fillId="0" borderId="0" xfId="1" applyFont="1"/>
    <xf numFmtId="44" fontId="2" fillId="0" borderId="0" xfId="1" applyFont="1"/>
    <xf numFmtId="44" fontId="13" fillId="0" borderId="1" xfId="0" applyNumberFormat="1" applyFont="1" applyBorder="1"/>
    <xf numFmtId="1" fontId="4" fillId="0" borderId="0" xfId="0" applyNumberFormat="1" applyFont="1" applyAlignment="1">
      <alignment horizontal="center"/>
    </xf>
    <xf numFmtId="1" fontId="3" fillId="4" borderId="0" xfId="0" applyNumberFormat="1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3" fillId="5" borderId="0" xfId="0" applyFont="1" applyFill="1" applyAlignment="1">
      <alignment horizontal="center"/>
    </xf>
    <xf numFmtId="14" fontId="0" fillId="0" borderId="0" xfId="0" applyNumberFormat="1" applyAlignment="1">
      <alignment horizontal="center"/>
    </xf>
    <xf numFmtId="1" fontId="0" fillId="4" borderId="0" xfId="0" applyNumberFormat="1" applyFill="1" applyAlignment="1">
      <alignment horizontal="center"/>
    </xf>
    <xf numFmtId="1" fontId="0" fillId="5" borderId="0" xfId="0" applyNumberFormat="1" applyFill="1" applyAlignment="1">
      <alignment horizont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4" fillId="0" borderId="10" xfId="0" applyFont="1" applyBorder="1" applyAlignment="1">
      <alignment horizont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1" fontId="4" fillId="5" borderId="0" xfId="0" applyNumberFormat="1" applyFont="1" applyFill="1" applyAlignment="1">
      <alignment horizontal="center"/>
    </xf>
    <xf numFmtId="1" fontId="4" fillId="4" borderId="0" xfId="0" applyNumberFormat="1" applyFont="1" applyFill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1" fontId="0" fillId="0" borderId="10" xfId="0" applyNumberFormat="1" applyBorder="1" applyAlignment="1">
      <alignment horizontal="center" wrapText="1"/>
    </xf>
    <xf numFmtId="1" fontId="0" fillId="0" borderId="0" xfId="0" applyNumberFormat="1" applyAlignment="1">
      <alignment horizontal="center" wrapText="1"/>
    </xf>
    <xf numFmtId="0" fontId="3" fillId="5" borderId="0" xfId="0" applyFont="1" applyFill="1" applyAlignment="1">
      <alignment horizontal="center" wrapText="1"/>
    </xf>
    <xf numFmtId="1" fontId="3" fillId="4" borderId="0" xfId="0" applyNumberFormat="1" applyFont="1" applyFill="1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0" fillId="3" borderId="0" xfId="0" applyFill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4" fillId="0" borderId="10" xfId="0" applyFont="1" applyBorder="1" applyAlignment="1">
      <alignment wrapText="1"/>
    </xf>
    <xf numFmtId="1" fontId="4" fillId="0" borderId="4" xfId="0" applyNumberFormat="1" applyFont="1" applyBorder="1" applyAlignment="1">
      <alignment horizontal="center" wrapText="1"/>
    </xf>
    <xf numFmtId="1" fontId="4" fillId="0" borderId="5" xfId="0" applyNumberFormat="1" applyFont="1" applyBorder="1" applyAlignment="1">
      <alignment horizontal="center" wrapText="1"/>
    </xf>
    <xf numFmtId="1" fontId="4" fillId="0" borderId="6" xfId="0" applyNumberFormat="1" applyFont="1" applyBorder="1" applyAlignment="1">
      <alignment horizontal="center" wrapText="1"/>
    </xf>
    <xf numFmtId="1" fontId="0" fillId="5" borderId="7" xfId="0" applyNumberFormat="1" applyFill="1" applyBorder="1" applyAlignment="1">
      <alignment horizontal="center" wrapText="1"/>
    </xf>
    <xf numFmtId="1" fontId="0" fillId="4" borderId="0" xfId="0" applyNumberFormat="1" applyFill="1" applyAlignment="1">
      <alignment horizontal="center" wrapText="1"/>
    </xf>
    <xf numFmtId="1" fontId="0" fillId="0" borderId="8" xfId="0" applyNumberForma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14" fontId="0" fillId="0" borderId="9" xfId="0" applyNumberFormat="1" applyBorder="1" applyAlignment="1">
      <alignment horizontal="center" wrapText="1"/>
    </xf>
    <xf numFmtId="14" fontId="0" fillId="0" borderId="10" xfId="0" applyNumberForma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5" borderId="7" xfId="0" applyFill="1" applyBorder="1" applyAlignment="1">
      <alignment horizontal="center" wrapText="1"/>
    </xf>
    <xf numFmtId="0" fontId="0" fillId="4" borderId="0" xfId="0" applyFill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1" fontId="0" fillId="0" borderId="11" xfId="0" applyNumberFormat="1" applyBorder="1" applyAlignment="1">
      <alignment horizontal="center" wrapText="1"/>
    </xf>
    <xf numFmtId="44" fontId="12" fillId="0" borderId="0" xfId="1" applyFont="1" applyFill="1"/>
    <xf numFmtId="44" fontId="0" fillId="0" borderId="0" xfId="1" applyFont="1" applyFill="1"/>
    <xf numFmtId="15" fontId="0" fillId="0" borderId="0" xfId="0" applyNumberFormat="1" applyAlignment="1">
      <alignment horizontal="center"/>
    </xf>
    <xf numFmtId="14" fontId="0" fillId="0" borderId="0" xfId="0" applyNumberFormat="1"/>
    <xf numFmtId="1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20546-6F00-4D89-BE9C-6DA9CAF75EC6}">
  <dimension ref="B1:F5"/>
  <sheetViews>
    <sheetView workbookViewId="0">
      <selection activeCell="N11" sqref="N11"/>
    </sheetView>
  </sheetViews>
  <sheetFormatPr defaultRowHeight="15" x14ac:dyDescent="0.25"/>
  <cols>
    <col min="1" max="1" width="6.42578125" style="1" bestFit="1" customWidth="1"/>
    <col min="2" max="2" width="11.85546875" style="1" bestFit="1" customWidth="1"/>
    <col min="3" max="3" width="37.85546875" style="1" customWidth="1"/>
    <col min="4" max="4" width="15.85546875" style="1" customWidth="1"/>
    <col min="5" max="5" width="20.85546875" style="1" customWidth="1"/>
    <col min="6" max="6" width="20.28515625" style="1" customWidth="1"/>
    <col min="7" max="7" width="6.42578125" style="1" bestFit="1" customWidth="1"/>
    <col min="8" max="8" width="11.85546875" style="1" bestFit="1" customWidth="1"/>
    <col min="9" max="9" width="7.140625" style="1" customWidth="1"/>
    <col min="10" max="10" width="9.140625" style="1"/>
    <col min="11" max="11" width="6.42578125" style="1" bestFit="1" customWidth="1"/>
    <col min="12" max="12" width="11.85546875" style="1" bestFit="1" customWidth="1"/>
    <col min="13" max="13" width="8.5703125" style="1" customWidth="1"/>
    <col min="14" max="14" width="9.140625" style="1"/>
    <col min="15" max="15" width="6.42578125" style="1" bestFit="1" customWidth="1"/>
    <col min="16" max="16" width="9.140625" style="1"/>
    <col min="17" max="17" width="10.28515625" style="1" customWidth="1"/>
    <col min="18" max="16384" width="9.140625" style="1"/>
  </cols>
  <sheetData>
    <row r="1" spans="2:6" s="2" customFormat="1" ht="18.75" x14ac:dyDescent="0.3"/>
    <row r="2" spans="2:6" s="2" customFormat="1" ht="38.25" thickBot="1" x14ac:dyDescent="0.35">
      <c r="B2" s="5" t="s">
        <v>5</v>
      </c>
      <c r="C2" s="5" t="s">
        <v>6</v>
      </c>
      <c r="D2" s="5" t="s">
        <v>8</v>
      </c>
      <c r="E2" s="5" t="s">
        <v>9</v>
      </c>
      <c r="F2" s="6" t="s">
        <v>7</v>
      </c>
    </row>
    <row r="3" spans="2:6" ht="15.75" thickTop="1" x14ac:dyDescent="0.25">
      <c r="B3" s="4">
        <v>996037</v>
      </c>
      <c r="C3" s="4" t="s">
        <v>4</v>
      </c>
      <c r="D3" s="4"/>
      <c r="E3" s="4"/>
      <c r="F3" s="4"/>
    </row>
    <row r="4" spans="2:6" x14ac:dyDescent="0.25">
      <c r="B4" s="3" t="s">
        <v>2</v>
      </c>
      <c r="C4" s="3" t="s">
        <v>3</v>
      </c>
      <c r="D4" s="3"/>
      <c r="E4" s="3"/>
      <c r="F4" s="3"/>
    </row>
    <row r="5" spans="2:6" x14ac:dyDescent="0.25">
      <c r="B5" s="3" t="s">
        <v>0</v>
      </c>
      <c r="C5" s="3" t="s">
        <v>1</v>
      </c>
      <c r="D5" s="3"/>
      <c r="E5" s="3"/>
      <c r="F5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B5182-2A58-4BFE-B62C-288D65F130D6}">
  <sheetPr>
    <pageSetUpPr fitToPage="1"/>
  </sheetPr>
  <dimension ref="A1:BE54"/>
  <sheetViews>
    <sheetView topLeftCell="P7" workbookViewId="0">
      <selection activeCell="BG30" sqref="BG30:BG31"/>
    </sheetView>
  </sheetViews>
  <sheetFormatPr defaultRowHeight="15" x14ac:dyDescent="0.25"/>
  <cols>
    <col min="1" max="1" width="0" hidden="1" customWidth="1"/>
    <col min="2" max="2" width="10" hidden="1" customWidth="1"/>
    <col min="3" max="3" width="0" hidden="1" customWidth="1"/>
    <col min="4" max="4" width="10" hidden="1" customWidth="1"/>
    <col min="5" max="9" width="0" hidden="1" customWidth="1"/>
    <col min="10" max="10" width="11.5703125" hidden="1" customWidth="1"/>
    <col min="11" max="11" width="0" hidden="1" customWidth="1"/>
    <col min="12" max="12" width="11.5703125" hidden="1" customWidth="1"/>
    <col min="13" max="15" width="0" hidden="1" customWidth="1"/>
    <col min="17" max="17" width="4.85546875" bestFit="1" customWidth="1"/>
    <col min="18" max="18" width="10.5703125" hidden="1" customWidth="1"/>
    <col min="19" max="19" width="14.28515625" style="44" hidden="1" customWidth="1"/>
    <col min="20" max="20" width="10.5703125" style="44" bestFit="1" customWidth="1"/>
    <col min="21" max="21" width="2.5703125" style="44" customWidth="1"/>
    <col min="22" max="22" width="7.5703125" customWidth="1"/>
    <col min="23" max="24" width="10.5703125" hidden="1" customWidth="1"/>
    <col min="25" max="25" width="10.5703125" bestFit="1" customWidth="1"/>
    <col min="26" max="26" width="2.42578125" customWidth="1"/>
    <col min="27" max="27" width="6.42578125" customWidth="1"/>
    <col min="28" max="28" width="10.5703125" hidden="1" customWidth="1"/>
    <col min="29" max="29" width="9" style="44" hidden="1" customWidth="1"/>
    <col min="30" max="30" width="10.5703125" bestFit="1" customWidth="1"/>
    <col min="31" max="31" width="2" customWidth="1"/>
    <col min="32" max="32" width="8.140625" bestFit="1" customWidth="1"/>
    <col min="33" max="33" width="10.5703125" hidden="1" customWidth="1"/>
    <col min="34" max="34" width="9" hidden="1" customWidth="1"/>
    <col min="35" max="35" width="10.5703125" customWidth="1"/>
    <col min="36" max="36" width="2" customWidth="1"/>
    <col min="37" max="37" width="6.42578125" bestFit="1" customWidth="1"/>
    <col min="38" max="38" width="11.5703125" hidden="1" customWidth="1"/>
    <col min="39" max="39" width="9" hidden="1" customWidth="1"/>
    <col min="40" max="40" width="11.5703125" bestFit="1" customWidth="1"/>
    <col min="41" max="41" width="2.85546875" customWidth="1"/>
    <col min="42" max="42" width="5.42578125" bestFit="1" customWidth="1"/>
    <col min="43" max="43" width="11.5703125" hidden="1" customWidth="1"/>
    <col min="44" max="44" width="0" hidden="1" customWidth="1"/>
    <col min="45" max="45" width="11.5703125" bestFit="1" customWidth="1"/>
    <col min="46" max="46" width="1.140625" customWidth="1"/>
    <col min="47" max="47" width="7.5703125" bestFit="1" customWidth="1"/>
    <col min="48" max="48" width="11.5703125" hidden="1" customWidth="1"/>
    <col min="49" max="49" width="0" hidden="1" customWidth="1"/>
    <col min="50" max="50" width="11.5703125" bestFit="1" customWidth="1"/>
    <col min="51" max="51" width="2.140625" customWidth="1"/>
    <col min="52" max="52" width="5.140625" bestFit="1" customWidth="1"/>
    <col min="53" max="53" width="11.5703125" hidden="1" customWidth="1"/>
    <col min="54" max="54" width="9" hidden="1" customWidth="1"/>
    <col min="55" max="55" width="31.42578125" customWidth="1"/>
  </cols>
  <sheetData>
    <row r="1" spans="1:55" ht="15.75" hidden="1" x14ac:dyDescent="0.25">
      <c r="A1" s="1"/>
      <c r="B1" s="7" t="s">
        <v>10</v>
      </c>
      <c r="C1" s="8">
        <v>0.05</v>
      </c>
      <c r="D1" s="9" t="s">
        <v>11</v>
      </c>
      <c r="E1" s="10"/>
      <c r="F1" s="1" t="s">
        <v>12</v>
      </c>
      <c r="G1" s="11"/>
      <c r="H1" s="11"/>
      <c r="I1" s="11"/>
      <c r="J1" s="11"/>
      <c r="K1" s="11" t="s">
        <v>12</v>
      </c>
      <c r="L1" s="11"/>
      <c r="M1" s="1"/>
    </row>
    <row r="2" spans="1:55" ht="15.75" hidden="1" x14ac:dyDescent="0.25">
      <c r="A2" s="1">
        <v>100</v>
      </c>
      <c r="B2" s="12"/>
      <c r="C2" s="11"/>
      <c r="D2" s="10"/>
      <c r="E2" s="10"/>
      <c r="F2" s="1">
        <v>100</v>
      </c>
      <c r="G2" s="11"/>
      <c r="H2" s="11"/>
      <c r="I2" s="11"/>
      <c r="J2" s="11"/>
      <c r="K2" s="11"/>
      <c r="L2" s="11"/>
      <c r="M2" s="1"/>
      <c r="AQ2" s="40"/>
    </row>
    <row r="3" spans="1:55" ht="15.75" hidden="1" x14ac:dyDescent="0.25">
      <c r="A3" s="1" t="s">
        <v>13</v>
      </c>
      <c r="B3" s="12"/>
      <c r="C3" s="11"/>
      <c r="D3" s="10"/>
      <c r="E3" s="10"/>
      <c r="F3" s="1" t="s">
        <v>13</v>
      </c>
      <c r="G3" s="11"/>
      <c r="H3" s="11"/>
      <c r="I3" s="11"/>
      <c r="J3" s="11"/>
      <c r="K3" s="11"/>
      <c r="L3" s="11"/>
      <c r="M3" s="1"/>
      <c r="AQ3" s="40"/>
    </row>
    <row r="4" spans="1:55" ht="15.75" hidden="1" x14ac:dyDescent="0.25">
      <c r="A4" s="1" t="s">
        <v>14</v>
      </c>
      <c r="B4" s="12"/>
      <c r="C4" s="11"/>
      <c r="D4" s="10"/>
      <c r="E4" s="10"/>
      <c r="F4" s="1" t="s">
        <v>15</v>
      </c>
      <c r="G4" s="11"/>
      <c r="H4" s="11"/>
      <c r="I4" s="11"/>
      <c r="J4" s="11"/>
      <c r="K4" s="11"/>
      <c r="L4" s="11"/>
      <c r="M4" s="1"/>
      <c r="AQ4" s="40"/>
    </row>
    <row r="5" spans="1:55" ht="15.75" hidden="1" x14ac:dyDescent="0.25">
      <c r="A5" s="13" t="s">
        <v>16</v>
      </c>
      <c r="B5" s="14">
        <v>4372</v>
      </c>
      <c r="C5" s="15" t="s">
        <v>12</v>
      </c>
      <c r="D5" s="16">
        <v>4592</v>
      </c>
      <c r="E5" s="10"/>
      <c r="F5" s="13" t="s">
        <v>16</v>
      </c>
      <c r="G5" s="11"/>
      <c r="H5" s="11"/>
      <c r="I5" s="11"/>
      <c r="J5" s="17">
        <v>4372</v>
      </c>
      <c r="K5" s="17"/>
      <c r="L5" s="17">
        <v>4592</v>
      </c>
      <c r="M5" s="1"/>
      <c r="AQ5" s="40"/>
    </row>
    <row r="6" spans="1:55" ht="15.75" hidden="1" x14ac:dyDescent="0.25">
      <c r="A6" s="1"/>
      <c r="B6" s="12"/>
      <c r="C6" s="11"/>
      <c r="D6" s="10"/>
      <c r="E6" s="10"/>
      <c r="F6" s="10"/>
      <c r="G6" s="11"/>
      <c r="H6" s="11"/>
      <c r="I6" s="11"/>
      <c r="J6" s="11"/>
      <c r="K6" s="11"/>
      <c r="L6" s="11"/>
      <c r="M6" s="1"/>
      <c r="AQ6" s="40"/>
      <c r="AX6" s="40"/>
      <c r="BA6" s="40"/>
    </row>
    <row r="7" spans="1:55" ht="15.75" x14ac:dyDescent="0.25">
      <c r="A7" s="18">
        <v>100</v>
      </c>
      <c r="B7" s="19"/>
      <c r="C7" s="20"/>
      <c r="D7" s="21"/>
      <c r="E7" s="10"/>
      <c r="F7" s="18">
        <v>100</v>
      </c>
      <c r="G7" s="20"/>
      <c r="H7" s="20"/>
      <c r="I7" s="20"/>
      <c r="J7" s="20"/>
      <c r="K7" s="20"/>
      <c r="L7" s="22"/>
      <c r="M7" s="1"/>
      <c r="V7" s="40"/>
      <c r="W7" s="40"/>
      <c r="X7" s="40"/>
      <c r="Y7" s="40"/>
      <c r="AQ7" s="40"/>
      <c r="AS7" s="40"/>
      <c r="AT7" s="40"/>
      <c r="AV7" s="40"/>
      <c r="AX7" s="40"/>
      <c r="BA7" s="40"/>
    </row>
    <row r="8" spans="1:55" ht="15.75" x14ac:dyDescent="0.25">
      <c r="A8" s="23" t="s">
        <v>13</v>
      </c>
      <c r="B8" s="12"/>
      <c r="C8" s="11"/>
      <c r="D8" s="24"/>
      <c r="E8" s="10"/>
      <c r="F8" s="23" t="s">
        <v>13</v>
      </c>
      <c r="G8" s="11"/>
      <c r="H8" s="11"/>
      <c r="I8" s="11"/>
      <c r="J8" s="11"/>
      <c r="K8" s="11"/>
      <c r="L8" s="25"/>
      <c r="M8" s="1"/>
      <c r="R8" t="s">
        <v>34</v>
      </c>
      <c r="T8" s="44" t="s">
        <v>35</v>
      </c>
      <c r="V8" s="40"/>
      <c r="W8" t="s">
        <v>34</v>
      </c>
      <c r="X8" s="44"/>
      <c r="Y8" s="44" t="s">
        <v>35</v>
      </c>
      <c r="AB8" t="s">
        <v>34</v>
      </c>
      <c r="AD8" s="44" t="s">
        <v>35</v>
      </c>
      <c r="AG8" t="s">
        <v>34</v>
      </c>
      <c r="AH8" s="44"/>
      <c r="AI8" s="44" t="s">
        <v>35</v>
      </c>
      <c r="AL8" t="s">
        <v>34</v>
      </c>
      <c r="AM8" s="44"/>
      <c r="AN8" s="44" t="s">
        <v>35</v>
      </c>
      <c r="AQ8" t="s">
        <v>34</v>
      </c>
      <c r="AR8" s="44"/>
      <c r="AS8" s="44" t="s">
        <v>35</v>
      </c>
      <c r="AT8" s="40"/>
      <c r="AV8" t="s">
        <v>34</v>
      </c>
      <c r="AW8" s="44"/>
      <c r="AX8" s="44" t="s">
        <v>35</v>
      </c>
      <c r="BA8" t="s">
        <v>34</v>
      </c>
      <c r="BB8" s="44"/>
      <c r="BC8" s="44" t="s">
        <v>35</v>
      </c>
    </row>
    <row r="9" spans="1:55" ht="15.75" x14ac:dyDescent="0.25">
      <c r="A9" s="23" t="s">
        <v>17</v>
      </c>
      <c r="B9" s="26">
        <v>4578</v>
      </c>
      <c r="C9" s="27"/>
      <c r="D9" s="28">
        <v>4808</v>
      </c>
      <c r="E9" s="10"/>
      <c r="F9" s="23" t="s">
        <v>18</v>
      </c>
      <c r="G9" s="11"/>
      <c r="H9" s="11"/>
      <c r="I9" s="11"/>
      <c r="J9" s="27">
        <v>4758</v>
      </c>
      <c r="K9" s="27"/>
      <c r="L9" s="29">
        <v>4996</v>
      </c>
      <c r="M9" s="1"/>
      <c r="R9" s="40"/>
      <c r="S9" s="47">
        <v>0.05</v>
      </c>
      <c r="T9" s="45"/>
      <c r="U9" s="45"/>
      <c r="V9" s="40"/>
      <c r="W9" s="40"/>
      <c r="X9" s="47">
        <v>0.05</v>
      </c>
      <c r="Y9" s="40"/>
      <c r="AC9" s="47">
        <v>0.05</v>
      </c>
      <c r="AH9" s="45">
        <v>0.05</v>
      </c>
      <c r="AM9" s="45">
        <v>0.05</v>
      </c>
      <c r="AQ9" s="40"/>
      <c r="AR9" s="47">
        <v>0.05</v>
      </c>
      <c r="AS9" s="40"/>
      <c r="AT9" s="40"/>
      <c r="AV9" s="40"/>
      <c r="AW9" s="47">
        <v>0.05</v>
      </c>
      <c r="AX9" s="40"/>
      <c r="BA9" s="40"/>
      <c r="BB9" s="47">
        <v>0.05</v>
      </c>
    </row>
    <row r="10" spans="1:55" ht="15.75" x14ac:dyDescent="0.25">
      <c r="A10" s="30" t="s">
        <v>16</v>
      </c>
      <c r="B10" s="26"/>
      <c r="C10" s="27"/>
      <c r="D10" s="28"/>
      <c r="E10" s="10"/>
      <c r="F10" s="30" t="s">
        <v>16</v>
      </c>
      <c r="G10" s="11"/>
      <c r="H10" s="11"/>
      <c r="I10" s="11"/>
      <c r="J10" s="27"/>
      <c r="K10" s="27"/>
      <c r="L10" s="29"/>
      <c r="M10" s="1"/>
      <c r="P10" s="42" t="s">
        <v>26</v>
      </c>
      <c r="Q10" s="62" t="s">
        <v>22</v>
      </c>
      <c r="R10" s="64">
        <v>4030</v>
      </c>
      <c r="S10" s="46">
        <f>R10*S9</f>
        <v>201.5</v>
      </c>
      <c r="T10" s="46">
        <f>EVEN(R10+S10)</f>
        <v>4232</v>
      </c>
      <c r="U10" s="46"/>
      <c r="V10" s="63" t="s">
        <v>27</v>
      </c>
      <c r="W10" s="40">
        <v>4420</v>
      </c>
      <c r="X10" s="46">
        <f>W10*X9</f>
        <v>221</v>
      </c>
      <c r="Y10" s="40">
        <f>EVEN(W10+X10)</f>
        <v>4642</v>
      </c>
      <c r="Z10" t="s">
        <v>12</v>
      </c>
      <c r="AA10" s="62" t="s">
        <v>15</v>
      </c>
      <c r="AB10" s="40">
        <v>4372</v>
      </c>
      <c r="AC10" s="46">
        <f>AB10*AC9</f>
        <v>218.60000000000002</v>
      </c>
      <c r="AD10" s="41">
        <f>EVEN(AB10+AC10)</f>
        <v>4592</v>
      </c>
      <c r="AE10" t="s">
        <v>12</v>
      </c>
      <c r="AF10" s="62" t="s">
        <v>18</v>
      </c>
      <c r="AG10" s="41">
        <v>4758</v>
      </c>
      <c r="AH10" s="46">
        <f>AG10*AH9</f>
        <v>237.9</v>
      </c>
      <c r="AI10" s="41">
        <f>EVEN(AG10+AH10)</f>
        <v>4996</v>
      </c>
      <c r="AK10" s="62" t="s">
        <v>23</v>
      </c>
      <c r="AL10" s="40">
        <v>5446</v>
      </c>
      <c r="AM10" s="46">
        <f>AL10*AM9</f>
        <v>272.3</v>
      </c>
      <c r="AN10" s="41">
        <f>EVEN(AL10+AM10)</f>
        <v>5720</v>
      </c>
      <c r="AP10" s="62" t="s">
        <v>24</v>
      </c>
      <c r="AQ10" s="40">
        <v>6694</v>
      </c>
      <c r="AR10" s="46">
        <f>AQ10*AR9</f>
        <v>334.70000000000005</v>
      </c>
      <c r="AS10" s="40">
        <f>EVEN(AQ10+AR10)</f>
        <v>7030</v>
      </c>
      <c r="AT10" s="40"/>
      <c r="AU10" s="62" t="s">
        <v>29</v>
      </c>
      <c r="AV10" s="40">
        <v>7082</v>
      </c>
      <c r="AW10" s="46">
        <f>AV10*AW9</f>
        <v>354.1</v>
      </c>
      <c r="AX10" s="40">
        <f>EVEN(AV10+AW10)</f>
        <v>7438</v>
      </c>
      <c r="AZ10" s="62" t="s">
        <v>32</v>
      </c>
      <c r="BA10" s="40">
        <v>7418</v>
      </c>
      <c r="BB10" s="46">
        <f>BA10*BB9</f>
        <v>370.90000000000003</v>
      </c>
      <c r="BC10" s="41">
        <f>EVEN(BA10+BB10)</f>
        <v>7790</v>
      </c>
    </row>
    <row r="11" spans="1:55" ht="15.75" x14ac:dyDescent="0.25">
      <c r="A11" s="23"/>
      <c r="B11" s="26"/>
      <c r="C11" s="27"/>
      <c r="D11" s="28"/>
      <c r="E11" s="10"/>
      <c r="F11" s="31"/>
      <c r="G11" s="11"/>
      <c r="H11" s="11"/>
      <c r="I11" s="11"/>
      <c r="J11" s="27"/>
      <c r="K11" s="27"/>
      <c r="L11" s="29"/>
      <c r="M11" s="1"/>
      <c r="P11" s="42"/>
      <c r="Q11" t="s">
        <v>19</v>
      </c>
      <c r="R11" s="40">
        <v>4238</v>
      </c>
      <c r="S11" s="46">
        <f>R11*S9</f>
        <v>211.9</v>
      </c>
      <c r="T11" s="46">
        <f t="shared" ref="T11:T24" si="0">EVEN(R11+S11)</f>
        <v>4450</v>
      </c>
      <c r="U11" s="46"/>
      <c r="V11" s="40" t="s">
        <v>19</v>
      </c>
      <c r="W11" s="40">
        <v>4628</v>
      </c>
      <c r="X11" s="46">
        <f>W11*X9</f>
        <v>231.4</v>
      </c>
      <c r="Y11" s="40">
        <f t="shared" ref="Y11:Y24" si="1">EVEN(W11+X11)</f>
        <v>4860</v>
      </c>
      <c r="AA11" t="s">
        <v>19</v>
      </c>
      <c r="AB11" s="40">
        <v>4966</v>
      </c>
      <c r="AC11" s="46">
        <f>AB11*AC9</f>
        <v>248.3</v>
      </c>
      <c r="AD11" s="41">
        <f t="shared" ref="AD11:AD24" si="2">EVEN(AB11+AC11)</f>
        <v>5216</v>
      </c>
      <c r="AF11" t="s">
        <v>19</v>
      </c>
      <c r="AG11" s="41">
        <v>4966</v>
      </c>
      <c r="AH11" s="46">
        <f>AG11*AH9</f>
        <v>248.3</v>
      </c>
      <c r="AI11" s="41">
        <f t="shared" ref="AI11:AI24" si="3">EVEN(AG11+AH11)</f>
        <v>5216</v>
      </c>
      <c r="AK11" t="s">
        <v>19</v>
      </c>
      <c r="AL11" s="40">
        <v>5654</v>
      </c>
      <c r="AM11" s="46">
        <f>AL11*AM9</f>
        <v>282.7</v>
      </c>
      <c r="AN11" s="41">
        <f t="shared" ref="AN11:AN24" si="4">EVEN(AL11+AM11)</f>
        <v>5938</v>
      </c>
      <c r="AP11" t="s">
        <v>30</v>
      </c>
      <c r="AQ11" s="40">
        <v>6902</v>
      </c>
      <c r="AR11" s="46">
        <f>AQ11*AR9</f>
        <v>345.1</v>
      </c>
      <c r="AS11" s="40">
        <f t="shared" ref="AS11:AS24" si="5">EVEN(AQ11+AR11)</f>
        <v>7248</v>
      </c>
      <c r="AT11" s="40"/>
      <c r="AU11" t="s">
        <v>19</v>
      </c>
      <c r="AV11" s="40">
        <v>7290</v>
      </c>
      <c r="AW11" s="46">
        <f>AV11*AW9</f>
        <v>364.5</v>
      </c>
      <c r="AX11" s="40">
        <f t="shared" ref="AX11:AX24" si="6">EVEN(AV11+AW11)</f>
        <v>7656</v>
      </c>
      <c r="AZ11" t="s">
        <v>19</v>
      </c>
      <c r="BA11" s="40">
        <v>7624</v>
      </c>
      <c r="BB11" s="46">
        <f>BA11*BB9</f>
        <v>381.20000000000005</v>
      </c>
      <c r="BC11" s="41">
        <f t="shared" ref="BC11:BC24" si="7">EVEN(BA11+BB11)</f>
        <v>8006</v>
      </c>
    </row>
    <row r="12" spans="1:55" ht="15.75" x14ac:dyDescent="0.25">
      <c r="A12" s="23">
        <v>100</v>
      </c>
      <c r="B12" s="12"/>
      <c r="C12" s="11"/>
      <c r="D12" s="24"/>
      <c r="E12" s="10"/>
      <c r="F12" s="23">
        <v>100</v>
      </c>
      <c r="G12" s="11"/>
      <c r="H12" s="11"/>
      <c r="I12" s="11"/>
      <c r="J12" s="27"/>
      <c r="K12" s="27"/>
      <c r="L12" s="29"/>
      <c r="M12" s="1"/>
      <c r="P12" s="42"/>
      <c r="Q12" t="s">
        <v>25</v>
      </c>
      <c r="R12" s="40">
        <v>4544</v>
      </c>
      <c r="S12" s="46">
        <f>R12*S9</f>
        <v>227.20000000000002</v>
      </c>
      <c r="T12" s="46">
        <f t="shared" si="0"/>
        <v>4772</v>
      </c>
      <c r="U12" s="46"/>
      <c r="V12" s="40" t="s">
        <v>25</v>
      </c>
      <c r="W12" s="40">
        <v>4932</v>
      </c>
      <c r="X12" s="46">
        <f>W12*X9</f>
        <v>246.60000000000002</v>
      </c>
      <c r="Y12" s="40">
        <f t="shared" si="1"/>
        <v>5180</v>
      </c>
      <c r="AA12" t="s">
        <v>25</v>
      </c>
      <c r="AB12" s="40">
        <v>5272</v>
      </c>
      <c r="AC12" s="46">
        <f>AB12*AC9</f>
        <v>263.60000000000002</v>
      </c>
      <c r="AD12" s="41">
        <f t="shared" si="2"/>
        <v>5536</v>
      </c>
      <c r="AF12" t="s">
        <v>28</v>
      </c>
      <c r="AG12" s="41">
        <v>5272</v>
      </c>
      <c r="AH12" s="46">
        <f>AG12*AH9</f>
        <v>263.60000000000002</v>
      </c>
      <c r="AI12" s="41">
        <f t="shared" si="3"/>
        <v>5536</v>
      </c>
      <c r="AK12" t="s">
        <v>25</v>
      </c>
      <c r="AL12" s="40">
        <v>5958</v>
      </c>
      <c r="AM12" s="46">
        <f>AL12*AM9</f>
        <v>297.90000000000003</v>
      </c>
      <c r="AN12" s="41">
        <f t="shared" si="4"/>
        <v>6256</v>
      </c>
      <c r="AP12" t="s">
        <v>25</v>
      </c>
      <c r="AQ12" s="40">
        <v>7206</v>
      </c>
      <c r="AR12" s="46">
        <f>AQ12*AR9</f>
        <v>360.3</v>
      </c>
      <c r="AS12" s="40">
        <f t="shared" si="5"/>
        <v>7568</v>
      </c>
      <c r="AT12" s="40"/>
      <c r="AU12" t="s">
        <v>25</v>
      </c>
      <c r="AV12" s="40">
        <v>7600</v>
      </c>
      <c r="AW12" s="46">
        <f>AV12*AW9</f>
        <v>380</v>
      </c>
      <c r="AX12" s="40">
        <f t="shared" si="6"/>
        <v>7980</v>
      </c>
      <c r="AZ12" t="s">
        <v>25</v>
      </c>
      <c r="BA12" s="40">
        <v>7930</v>
      </c>
      <c r="BB12" s="46">
        <f>BA12*BB9</f>
        <v>396.5</v>
      </c>
      <c r="BC12" s="41">
        <f t="shared" si="7"/>
        <v>8328</v>
      </c>
    </row>
    <row r="13" spans="1:55" ht="15.75" x14ac:dyDescent="0.25">
      <c r="A13" s="23"/>
      <c r="B13" s="12"/>
      <c r="C13" s="11"/>
      <c r="D13" s="24"/>
      <c r="E13" s="10"/>
      <c r="F13" s="23"/>
      <c r="G13" s="11"/>
      <c r="H13" s="11"/>
      <c r="I13" s="11"/>
      <c r="J13" s="27"/>
      <c r="K13" s="27"/>
      <c r="L13" s="29"/>
      <c r="M13" s="1"/>
      <c r="P13" s="42"/>
      <c r="R13" s="40"/>
      <c r="S13" s="46"/>
      <c r="T13" s="46"/>
      <c r="U13" s="46"/>
      <c r="V13" s="40"/>
      <c r="W13" s="40"/>
      <c r="X13" s="46"/>
      <c r="Y13" s="40"/>
      <c r="AB13" s="40"/>
      <c r="AC13" s="46"/>
      <c r="AD13" s="41"/>
      <c r="AG13" s="41"/>
      <c r="AH13" s="46"/>
      <c r="AI13" s="41"/>
      <c r="AL13" s="40"/>
      <c r="AM13" s="46"/>
      <c r="AN13" s="41"/>
      <c r="AQ13" s="40"/>
      <c r="AR13" s="46"/>
      <c r="AS13" s="40"/>
      <c r="AT13" s="40"/>
      <c r="AV13" s="40"/>
      <c r="AW13" s="46"/>
      <c r="AX13" s="40"/>
      <c r="BA13" s="40"/>
      <c r="BB13" s="46"/>
      <c r="BC13" s="41"/>
    </row>
    <row r="14" spans="1:55" ht="15.75" x14ac:dyDescent="0.25">
      <c r="A14" s="23"/>
      <c r="B14" s="12"/>
      <c r="C14" s="11"/>
      <c r="D14" s="24"/>
      <c r="E14" s="10"/>
      <c r="F14" s="23"/>
      <c r="G14" s="11"/>
      <c r="H14" s="11"/>
      <c r="I14" s="11"/>
      <c r="J14" s="27"/>
      <c r="K14" s="27"/>
      <c r="L14" s="29"/>
      <c r="M14" s="1"/>
      <c r="P14" s="42" t="s">
        <v>55</v>
      </c>
      <c r="Q14" s="62" t="s">
        <v>22</v>
      </c>
      <c r="R14" s="40">
        <v>5314</v>
      </c>
      <c r="S14" s="46">
        <f>R14*S9</f>
        <v>265.7</v>
      </c>
      <c r="T14" s="46">
        <f t="shared" si="0"/>
        <v>5580</v>
      </c>
      <c r="U14" s="46"/>
      <c r="V14" s="63" t="s">
        <v>27</v>
      </c>
      <c r="W14" s="40">
        <v>5702</v>
      </c>
      <c r="X14" s="46">
        <f>W14*X9</f>
        <v>285.10000000000002</v>
      </c>
      <c r="Y14" s="40">
        <f t="shared" si="1"/>
        <v>5988</v>
      </c>
      <c r="AA14" s="62" t="s">
        <v>15</v>
      </c>
      <c r="AB14" s="40">
        <v>5634</v>
      </c>
      <c r="AC14" s="46">
        <f>AB14*AC9</f>
        <v>281.7</v>
      </c>
      <c r="AD14" s="41">
        <f t="shared" si="2"/>
        <v>5916</v>
      </c>
      <c r="AE14" t="s">
        <v>12</v>
      </c>
      <c r="AF14" s="62" t="s">
        <v>18</v>
      </c>
      <c r="AG14" s="41">
        <v>4758</v>
      </c>
      <c r="AH14" s="46">
        <f>AG14*AH9</f>
        <v>237.9</v>
      </c>
      <c r="AI14" s="41">
        <f t="shared" si="3"/>
        <v>4996</v>
      </c>
      <c r="AK14" s="62" t="s">
        <v>23</v>
      </c>
      <c r="AL14" s="40">
        <v>6718</v>
      </c>
      <c r="AM14" s="46">
        <f>AL14*AM9</f>
        <v>335.90000000000003</v>
      </c>
      <c r="AN14" s="41">
        <f t="shared" si="4"/>
        <v>7054</v>
      </c>
      <c r="AP14" s="62" t="s">
        <v>24</v>
      </c>
      <c r="AQ14" s="40">
        <v>7792</v>
      </c>
      <c r="AR14" s="46">
        <f>AQ14*AR9</f>
        <v>389.6</v>
      </c>
      <c r="AS14" s="40">
        <f t="shared" si="5"/>
        <v>8182</v>
      </c>
      <c r="AT14" s="40"/>
      <c r="AU14" s="62" t="s">
        <v>29</v>
      </c>
      <c r="AV14" s="40">
        <v>8182</v>
      </c>
      <c r="AW14" s="46">
        <f>AV14*AW9</f>
        <v>409.1</v>
      </c>
      <c r="AX14" s="40">
        <f t="shared" si="6"/>
        <v>8592</v>
      </c>
      <c r="AZ14" s="62" t="s">
        <v>32</v>
      </c>
      <c r="BA14" s="40">
        <v>8514</v>
      </c>
      <c r="BB14" s="46">
        <f>BA14*BB9</f>
        <v>425.70000000000005</v>
      </c>
      <c r="BC14" s="41">
        <f t="shared" si="7"/>
        <v>8940</v>
      </c>
    </row>
    <row r="15" spans="1:55" ht="15.75" x14ac:dyDescent="0.25">
      <c r="A15" s="23"/>
      <c r="B15" s="12"/>
      <c r="C15" s="11"/>
      <c r="D15" s="24"/>
      <c r="E15" s="10"/>
      <c r="F15" s="23"/>
      <c r="G15" s="11"/>
      <c r="H15" s="11"/>
      <c r="I15" s="11"/>
      <c r="J15" s="27"/>
      <c r="K15" s="27"/>
      <c r="L15" s="29"/>
      <c r="M15" s="1"/>
      <c r="P15" s="42"/>
      <c r="Q15" t="s">
        <v>19</v>
      </c>
      <c r="R15" s="40">
        <v>5522</v>
      </c>
      <c r="S15" s="46">
        <f>R15*S9</f>
        <v>276.10000000000002</v>
      </c>
      <c r="T15" s="46">
        <f t="shared" si="0"/>
        <v>5800</v>
      </c>
      <c r="U15" s="46"/>
      <c r="V15" s="40" t="s">
        <v>19</v>
      </c>
      <c r="W15" s="40">
        <v>5910</v>
      </c>
      <c r="X15" s="46">
        <f>W15*X9</f>
        <v>295.5</v>
      </c>
      <c r="Y15" s="40">
        <f t="shared" si="1"/>
        <v>6206</v>
      </c>
      <c r="AA15" t="s">
        <v>19</v>
      </c>
      <c r="AB15" s="40">
        <v>5842</v>
      </c>
      <c r="AC15" s="46">
        <f>AB15*AC9</f>
        <v>292.10000000000002</v>
      </c>
      <c r="AD15" s="41">
        <f t="shared" si="2"/>
        <v>6136</v>
      </c>
      <c r="AF15" t="s">
        <v>19</v>
      </c>
      <c r="AG15" s="41">
        <v>4966</v>
      </c>
      <c r="AH15" s="46">
        <f>AG15*AH9</f>
        <v>248.3</v>
      </c>
      <c r="AI15" s="41">
        <f t="shared" si="3"/>
        <v>5216</v>
      </c>
      <c r="AK15" t="s">
        <v>19</v>
      </c>
      <c r="AL15" s="40">
        <v>6926</v>
      </c>
      <c r="AM15" s="46">
        <f>AL15*AM9</f>
        <v>346.3</v>
      </c>
      <c r="AN15" s="41">
        <f t="shared" si="4"/>
        <v>7274</v>
      </c>
      <c r="AP15" t="s">
        <v>30</v>
      </c>
      <c r="AQ15" s="40">
        <v>8000</v>
      </c>
      <c r="AR15" s="46">
        <f>AQ15*AR9</f>
        <v>400</v>
      </c>
      <c r="AS15" s="40">
        <f t="shared" si="5"/>
        <v>8400</v>
      </c>
      <c r="AT15" s="40"/>
      <c r="AU15" t="s">
        <v>19</v>
      </c>
      <c r="AV15" s="40">
        <v>8390</v>
      </c>
      <c r="AW15" s="46">
        <f>AV15*AW9</f>
        <v>419.5</v>
      </c>
      <c r="AX15" s="40">
        <f t="shared" si="6"/>
        <v>8810</v>
      </c>
      <c r="AZ15" t="s">
        <v>19</v>
      </c>
      <c r="BA15" s="40">
        <v>8722</v>
      </c>
      <c r="BB15" s="46">
        <f>BA15*BB9</f>
        <v>436.1</v>
      </c>
      <c r="BC15" s="41">
        <f t="shared" si="7"/>
        <v>9160</v>
      </c>
    </row>
    <row r="16" spans="1:55" ht="15.75" x14ac:dyDescent="0.25">
      <c r="A16" s="23"/>
      <c r="B16" s="12"/>
      <c r="C16" s="11"/>
      <c r="D16" s="24"/>
      <c r="E16" s="10"/>
      <c r="F16" s="23"/>
      <c r="G16" s="11"/>
      <c r="H16" s="11"/>
      <c r="I16" s="11"/>
      <c r="J16" s="27"/>
      <c r="K16" s="27"/>
      <c r="L16" s="29"/>
      <c r="M16" s="1"/>
      <c r="P16" s="42"/>
      <c r="Q16" t="s">
        <v>25</v>
      </c>
      <c r="R16" s="40">
        <v>5828</v>
      </c>
      <c r="S16" s="46">
        <f>R16*S9</f>
        <v>291.40000000000003</v>
      </c>
      <c r="T16" s="46">
        <f t="shared" si="0"/>
        <v>6120</v>
      </c>
      <c r="U16" s="46"/>
      <c r="V16" s="40" t="s">
        <v>25</v>
      </c>
      <c r="W16" s="40">
        <v>6214</v>
      </c>
      <c r="X16" s="46">
        <f>W16*X9</f>
        <v>310.70000000000005</v>
      </c>
      <c r="Y16" s="40">
        <f t="shared" si="1"/>
        <v>6526</v>
      </c>
      <c r="AA16" t="s">
        <v>25</v>
      </c>
      <c r="AB16" s="40">
        <v>6146</v>
      </c>
      <c r="AC16" s="46">
        <f>AB16*AC9</f>
        <v>307.3</v>
      </c>
      <c r="AD16" s="41">
        <f t="shared" si="2"/>
        <v>6454</v>
      </c>
      <c r="AF16" t="s">
        <v>28</v>
      </c>
      <c r="AG16" s="41">
        <v>5272</v>
      </c>
      <c r="AH16" s="46">
        <f>AG16*AH9</f>
        <v>263.60000000000002</v>
      </c>
      <c r="AI16" s="41">
        <f t="shared" si="3"/>
        <v>5536</v>
      </c>
      <c r="AK16" t="s">
        <v>25</v>
      </c>
      <c r="AL16" s="40">
        <v>7232</v>
      </c>
      <c r="AM16" s="46">
        <f>AL16*AM9</f>
        <v>361.6</v>
      </c>
      <c r="AN16" s="41">
        <f t="shared" si="4"/>
        <v>7594</v>
      </c>
      <c r="AP16" t="s">
        <v>25</v>
      </c>
      <c r="AQ16" s="40">
        <v>8308</v>
      </c>
      <c r="AR16" s="46">
        <f>AQ16*AR9</f>
        <v>415.40000000000003</v>
      </c>
      <c r="AS16" s="40">
        <f t="shared" si="5"/>
        <v>8724</v>
      </c>
      <c r="AT16" s="40"/>
      <c r="AU16" t="s">
        <v>25</v>
      </c>
      <c r="AV16" s="40">
        <v>8698</v>
      </c>
      <c r="AW16" s="46">
        <f>AV16*AW9</f>
        <v>434.90000000000003</v>
      </c>
      <c r="AX16" s="40">
        <f t="shared" si="6"/>
        <v>9134</v>
      </c>
      <c r="AZ16" t="s">
        <v>25</v>
      </c>
      <c r="BA16" s="40">
        <v>9026</v>
      </c>
      <c r="BB16" s="46">
        <f>BA16*BB9</f>
        <v>451.3</v>
      </c>
      <c r="BC16" s="41">
        <f t="shared" si="7"/>
        <v>9478</v>
      </c>
    </row>
    <row r="17" spans="1:57" ht="15.75" x14ac:dyDescent="0.25">
      <c r="A17" s="23"/>
      <c r="B17" s="12"/>
      <c r="C17" s="11"/>
      <c r="D17" s="24"/>
      <c r="E17" s="10"/>
      <c r="F17" s="23"/>
      <c r="G17" s="11"/>
      <c r="H17" s="11"/>
      <c r="I17" s="11"/>
      <c r="J17" s="27"/>
      <c r="K17" s="27"/>
      <c r="L17" s="29"/>
      <c r="M17" s="1"/>
      <c r="P17" s="42"/>
      <c r="R17" s="40"/>
      <c r="S17" s="46"/>
      <c r="T17" s="46"/>
      <c r="U17" s="46"/>
      <c r="V17" s="40"/>
      <c r="W17" s="40"/>
      <c r="X17" s="46"/>
      <c r="Y17" s="40"/>
      <c r="AB17" s="40"/>
      <c r="AC17" s="46"/>
      <c r="AD17" s="41"/>
      <c r="AG17" s="41"/>
      <c r="AH17" s="46"/>
      <c r="AI17" s="41"/>
      <c r="AL17" s="40"/>
      <c r="AM17" s="46"/>
      <c r="AN17" s="41"/>
      <c r="AQ17" s="40"/>
      <c r="AR17" s="46"/>
      <c r="AS17" s="40"/>
      <c r="AT17" s="40"/>
      <c r="AV17" s="40"/>
      <c r="AW17" s="46"/>
      <c r="AX17" s="40"/>
      <c r="BA17" s="40"/>
      <c r="BB17" s="46"/>
      <c r="BC17" s="41"/>
    </row>
    <row r="18" spans="1:57" ht="15.75" x14ac:dyDescent="0.25">
      <c r="A18" s="23"/>
      <c r="B18" s="12"/>
      <c r="C18" s="11"/>
      <c r="D18" s="24"/>
      <c r="E18" s="10"/>
      <c r="F18" s="23"/>
      <c r="G18" s="11"/>
      <c r="H18" s="11"/>
      <c r="I18" s="11"/>
      <c r="J18" s="27"/>
      <c r="K18" s="27"/>
      <c r="L18" s="29"/>
      <c r="M18" s="1"/>
      <c r="P18" s="42" t="s">
        <v>56</v>
      </c>
      <c r="Q18" s="62" t="s">
        <v>22</v>
      </c>
      <c r="R18" s="40">
        <v>6372</v>
      </c>
      <c r="S18" s="46">
        <f>R18*S9</f>
        <v>318.60000000000002</v>
      </c>
      <c r="T18" s="46">
        <f t="shared" si="0"/>
        <v>6692</v>
      </c>
      <c r="U18" s="46"/>
      <c r="V18" s="63" t="s">
        <v>27</v>
      </c>
      <c r="W18" s="40">
        <v>6862</v>
      </c>
      <c r="X18" s="46">
        <f>W18*X9</f>
        <v>343.1</v>
      </c>
      <c r="Y18" s="40">
        <f t="shared" si="1"/>
        <v>7206</v>
      </c>
      <c r="AA18" s="62" t="s">
        <v>15</v>
      </c>
      <c r="AB18" s="40">
        <v>6706</v>
      </c>
      <c r="AC18" s="46">
        <f>AB18*AC9</f>
        <v>335.3</v>
      </c>
      <c r="AD18" s="41">
        <f t="shared" si="2"/>
        <v>7042</v>
      </c>
      <c r="AE18" t="s">
        <v>12</v>
      </c>
      <c r="AF18" s="62" t="s">
        <v>18</v>
      </c>
      <c r="AG18" s="41">
        <v>7094</v>
      </c>
      <c r="AH18" s="46">
        <f>AG18*AH9</f>
        <v>354.70000000000005</v>
      </c>
      <c r="AI18" s="41">
        <f t="shared" si="3"/>
        <v>7450</v>
      </c>
      <c r="AK18" s="62" t="s">
        <v>23</v>
      </c>
      <c r="AL18" s="40">
        <v>7718</v>
      </c>
      <c r="AM18" s="46">
        <f>AL18*AM9</f>
        <v>385.90000000000003</v>
      </c>
      <c r="AN18" s="41">
        <f t="shared" si="4"/>
        <v>8104</v>
      </c>
      <c r="AP18" s="62" t="s">
        <v>24</v>
      </c>
      <c r="AQ18" s="40">
        <v>8810</v>
      </c>
      <c r="AR18" s="46">
        <f>AQ18*AR9</f>
        <v>440.5</v>
      </c>
      <c r="AS18" s="40">
        <f t="shared" si="5"/>
        <v>9252</v>
      </c>
      <c r="AT18" s="40"/>
      <c r="AU18" s="62" t="s">
        <v>29</v>
      </c>
      <c r="AV18" s="40">
        <v>9200</v>
      </c>
      <c r="AW18" s="46">
        <f>AV18*AW9</f>
        <v>460</v>
      </c>
      <c r="AX18" s="40">
        <f t="shared" si="6"/>
        <v>9660</v>
      </c>
      <c r="AZ18" s="62" t="s">
        <v>32</v>
      </c>
      <c r="BA18" s="40">
        <v>9530</v>
      </c>
      <c r="BB18" s="46">
        <f>BA18*BB9</f>
        <v>476.5</v>
      </c>
      <c r="BC18" s="41">
        <f t="shared" si="7"/>
        <v>10008</v>
      </c>
    </row>
    <row r="19" spans="1:57" ht="15.75" x14ac:dyDescent="0.25">
      <c r="A19" s="23"/>
      <c r="B19" s="12"/>
      <c r="C19" s="11"/>
      <c r="D19" s="24"/>
      <c r="E19" s="10"/>
      <c r="F19" s="23"/>
      <c r="G19" s="11"/>
      <c r="H19" s="11"/>
      <c r="I19" s="11"/>
      <c r="J19" s="27"/>
      <c r="K19" s="27"/>
      <c r="L19" s="29"/>
      <c r="M19" s="1"/>
      <c r="P19" s="42"/>
      <c r="Q19" t="s">
        <v>19</v>
      </c>
      <c r="R19" s="40">
        <v>6580</v>
      </c>
      <c r="S19" s="46">
        <f>R19*S9</f>
        <v>329</v>
      </c>
      <c r="T19" s="46">
        <f t="shared" si="0"/>
        <v>6910</v>
      </c>
      <c r="U19" s="46"/>
      <c r="V19" s="40" t="s">
        <v>19</v>
      </c>
      <c r="W19" s="40">
        <v>6968</v>
      </c>
      <c r="X19" s="46">
        <f>W19*X9</f>
        <v>348.40000000000003</v>
      </c>
      <c r="Y19" s="40">
        <f t="shared" si="1"/>
        <v>7318</v>
      </c>
      <c r="AA19" t="s">
        <v>19</v>
      </c>
      <c r="AB19" s="40">
        <v>6914</v>
      </c>
      <c r="AC19" s="46">
        <f>AB19*AC9</f>
        <v>345.70000000000005</v>
      </c>
      <c r="AD19" s="41">
        <f t="shared" si="2"/>
        <v>7260</v>
      </c>
      <c r="AF19" t="s">
        <v>19</v>
      </c>
      <c r="AG19" s="41">
        <v>7300</v>
      </c>
      <c r="AH19" s="46">
        <f>AG19*AH9</f>
        <v>365</v>
      </c>
      <c r="AI19" s="41">
        <f t="shared" si="3"/>
        <v>7666</v>
      </c>
      <c r="AK19" t="s">
        <v>19</v>
      </c>
      <c r="AL19" s="40">
        <v>7924</v>
      </c>
      <c r="AM19" s="46">
        <f>AL19*AM9</f>
        <v>396.20000000000005</v>
      </c>
      <c r="AN19" s="41">
        <f t="shared" si="4"/>
        <v>8322</v>
      </c>
      <c r="AP19" t="s">
        <v>30</v>
      </c>
      <c r="AQ19" s="40">
        <v>9018</v>
      </c>
      <c r="AR19" s="46">
        <f>AQ19*AR9</f>
        <v>450.90000000000003</v>
      </c>
      <c r="AS19" s="40">
        <f t="shared" si="5"/>
        <v>9470</v>
      </c>
      <c r="AT19" s="40"/>
      <c r="AU19" t="s">
        <v>19</v>
      </c>
      <c r="AV19" s="40">
        <v>9406</v>
      </c>
      <c r="AW19" s="46">
        <f>AV19*AW9</f>
        <v>470.3</v>
      </c>
      <c r="AX19" s="40">
        <f t="shared" si="6"/>
        <v>9878</v>
      </c>
      <c r="AZ19" t="s">
        <v>19</v>
      </c>
      <c r="BA19" s="40">
        <v>9738</v>
      </c>
      <c r="BB19" s="46">
        <f>BA19*BB9</f>
        <v>486.90000000000003</v>
      </c>
      <c r="BC19" s="41">
        <f t="shared" si="7"/>
        <v>10226</v>
      </c>
    </row>
    <row r="20" spans="1:57" ht="15.75" x14ac:dyDescent="0.25">
      <c r="A20" s="23"/>
      <c r="B20" s="12"/>
      <c r="C20" s="11"/>
      <c r="D20" s="24"/>
      <c r="E20" s="10"/>
      <c r="F20" s="23"/>
      <c r="G20" s="11"/>
      <c r="H20" s="11"/>
      <c r="I20" s="11"/>
      <c r="J20" s="27"/>
      <c r="K20" s="27"/>
      <c r="L20" s="29"/>
      <c r="M20" s="1"/>
      <c r="P20" s="42"/>
      <c r="Q20" t="s">
        <v>25</v>
      </c>
      <c r="R20" s="40">
        <v>6884</v>
      </c>
      <c r="S20" s="46">
        <f>R20*S9</f>
        <v>344.20000000000005</v>
      </c>
      <c r="T20" s="46">
        <f t="shared" si="0"/>
        <v>7230</v>
      </c>
      <c r="U20" s="46"/>
      <c r="V20" s="40" t="s">
        <v>25</v>
      </c>
      <c r="W20" s="40">
        <v>7274</v>
      </c>
      <c r="X20" s="46">
        <f>W20*X9</f>
        <v>363.70000000000005</v>
      </c>
      <c r="Y20" s="40">
        <f t="shared" si="1"/>
        <v>7638</v>
      </c>
      <c r="AA20" t="s">
        <v>25</v>
      </c>
      <c r="AB20" s="40">
        <v>7222</v>
      </c>
      <c r="AC20" s="46">
        <f>AB20*AC9</f>
        <v>361.1</v>
      </c>
      <c r="AD20" s="41">
        <f t="shared" si="2"/>
        <v>7584</v>
      </c>
      <c r="AF20" t="s">
        <v>28</v>
      </c>
      <c r="AG20" s="41">
        <v>7608</v>
      </c>
      <c r="AH20" s="46">
        <f>AG20*AH9</f>
        <v>380.40000000000003</v>
      </c>
      <c r="AI20" s="41">
        <f t="shared" si="3"/>
        <v>7990</v>
      </c>
      <c r="AK20" t="s">
        <v>25</v>
      </c>
      <c r="AL20" s="40">
        <v>8234</v>
      </c>
      <c r="AM20" s="46">
        <f>AL20*AM9</f>
        <v>411.70000000000005</v>
      </c>
      <c r="AN20" s="41">
        <f t="shared" si="4"/>
        <v>8646</v>
      </c>
      <c r="AP20" t="s">
        <v>25</v>
      </c>
      <c r="AQ20" s="40">
        <v>9326</v>
      </c>
      <c r="AR20" s="46">
        <f>AQ20*AR9</f>
        <v>466.3</v>
      </c>
      <c r="AS20" s="40">
        <f t="shared" si="5"/>
        <v>9794</v>
      </c>
      <c r="AT20" s="40"/>
      <c r="AU20" t="s">
        <v>25</v>
      </c>
      <c r="AV20" s="40">
        <v>9716</v>
      </c>
      <c r="AW20" s="46">
        <f>AV20*AW9</f>
        <v>485.8</v>
      </c>
      <c r="AX20" s="40">
        <f t="shared" si="6"/>
        <v>10202</v>
      </c>
      <c r="AZ20" t="s">
        <v>25</v>
      </c>
      <c r="BA20" s="40">
        <v>10044</v>
      </c>
      <c r="BB20" s="46">
        <f>BA20*BB9</f>
        <v>502.20000000000005</v>
      </c>
      <c r="BC20" s="41">
        <f t="shared" si="7"/>
        <v>10548</v>
      </c>
    </row>
    <row r="21" spans="1:57" ht="15.75" x14ac:dyDescent="0.25">
      <c r="A21" s="23"/>
      <c r="B21" s="12"/>
      <c r="C21" s="11"/>
      <c r="D21" s="24"/>
      <c r="E21" s="10"/>
      <c r="F21" s="23"/>
      <c r="G21" s="11"/>
      <c r="H21" s="11"/>
      <c r="I21" s="11"/>
      <c r="J21" s="27"/>
      <c r="K21" s="27"/>
      <c r="L21" s="29"/>
      <c r="M21" s="1"/>
      <c r="P21" s="42"/>
      <c r="R21" s="40"/>
      <c r="S21" s="46"/>
      <c r="T21" s="46"/>
      <c r="V21" s="40"/>
      <c r="W21" s="40"/>
      <c r="X21" s="46"/>
      <c r="Y21" s="40"/>
      <c r="AC21" s="46"/>
      <c r="AD21" s="41"/>
      <c r="AH21" s="46"/>
      <c r="AI21" s="41"/>
      <c r="AM21" s="46"/>
      <c r="AN21" s="41"/>
      <c r="AQ21" s="40"/>
      <c r="AR21" s="46"/>
      <c r="AS21" s="40"/>
      <c r="AT21" s="40"/>
      <c r="AU21" s="40"/>
      <c r="AV21" s="40"/>
      <c r="AW21" s="46"/>
      <c r="AX21" s="40"/>
      <c r="BA21" s="40"/>
      <c r="BB21" s="46"/>
      <c r="BC21" s="41"/>
    </row>
    <row r="22" spans="1:57" ht="15.75" x14ac:dyDescent="0.25">
      <c r="A22" s="23" t="s">
        <v>15</v>
      </c>
      <c r="B22" s="26">
        <v>4372</v>
      </c>
      <c r="C22" s="11"/>
      <c r="D22" s="28">
        <v>4592</v>
      </c>
      <c r="E22" s="10"/>
      <c r="F22" s="23" t="s">
        <v>15</v>
      </c>
      <c r="G22" s="11"/>
      <c r="H22" s="11"/>
      <c r="I22" s="11"/>
      <c r="J22" s="27">
        <v>4372</v>
      </c>
      <c r="K22" s="27"/>
      <c r="L22" s="29">
        <v>4592</v>
      </c>
      <c r="M22" s="1"/>
      <c r="P22" s="42" t="s">
        <v>57</v>
      </c>
      <c r="Q22" s="62" t="s">
        <v>22</v>
      </c>
      <c r="R22" s="40">
        <v>8256</v>
      </c>
      <c r="S22" s="46">
        <f>R22*S9</f>
        <v>412.8</v>
      </c>
      <c r="T22" s="46">
        <f t="shared" si="0"/>
        <v>8670</v>
      </c>
      <c r="V22" s="63" t="s">
        <v>27</v>
      </c>
      <c r="W22" s="40">
        <v>8644</v>
      </c>
      <c r="X22" s="46">
        <f>W22*X9</f>
        <v>432.20000000000005</v>
      </c>
      <c r="Y22" s="40">
        <f t="shared" si="1"/>
        <v>9078</v>
      </c>
      <c r="AA22" s="62" t="s">
        <v>15</v>
      </c>
      <c r="AB22" s="40">
        <v>8616</v>
      </c>
      <c r="AC22" s="46">
        <f>AB22*AC9</f>
        <v>430.8</v>
      </c>
      <c r="AD22" s="41">
        <f t="shared" si="2"/>
        <v>9048</v>
      </c>
      <c r="AE22" t="s">
        <v>12</v>
      </c>
      <c r="AF22" s="62" t="s">
        <v>18</v>
      </c>
      <c r="AG22" s="41">
        <v>9004</v>
      </c>
      <c r="AH22" s="46">
        <f>AG22*AH9</f>
        <v>450.20000000000005</v>
      </c>
      <c r="AI22" s="41">
        <f t="shared" si="3"/>
        <v>9456</v>
      </c>
      <c r="AK22" s="62" t="s">
        <v>23</v>
      </c>
      <c r="AL22" s="40">
        <v>9632</v>
      </c>
      <c r="AM22" s="46">
        <f>AL22*AM9</f>
        <v>481.6</v>
      </c>
      <c r="AN22" s="41">
        <f t="shared" si="4"/>
        <v>10114</v>
      </c>
      <c r="AP22" s="62" t="s">
        <v>24</v>
      </c>
      <c r="AQ22" s="40">
        <v>10786</v>
      </c>
      <c r="AR22" s="46">
        <f>AQ22*AR9</f>
        <v>539.30000000000007</v>
      </c>
      <c r="AS22" s="40">
        <f t="shared" si="5"/>
        <v>11326</v>
      </c>
      <c r="AT22" s="40"/>
      <c r="AU22" s="62" t="s">
        <v>29</v>
      </c>
      <c r="AV22" s="40">
        <v>11176</v>
      </c>
      <c r="AW22" s="46">
        <f>AV22*AW9</f>
        <v>558.80000000000007</v>
      </c>
      <c r="AX22" s="40">
        <f t="shared" si="6"/>
        <v>11736</v>
      </c>
      <c r="AZ22" s="62" t="s">
        <v>32</v>
      </c>
      <c r="BA22" s="40">
        <v>11514</v>
      </c>
      <c r="BB22" s="46">
        <f>BA22*BB9</f>
        <v>575.70000000000005</v>
      </c>
      <c r="BC22" s="41">
        <f t="shared" si="7"/>
        <v>12090</v>
      </c>
    </row>
    <row r="23" spans="1:57" ht="15.75" x14ac:dyDescent="0.25">
      <c r="A23" s="23" t="s">
        <v>19</v>
      </c>
      <c r="B23" s="26">
        <v>220</v>
      </c>
      <c r="C23" s="11"/>
      <c r="D23" s="28">
        <v>198</v>
      </c>
      <c r="E23" s="10"/>
      <c r="F23" s="23" t="s">
        <v>20</v>
      </c>
      <c r="G23" s="11"/>
      <c r="H23" s="11"/>
      <c r="I23" s="11"/>
      <c r="J23" s="27"/>
      <c r="K23" s="27"/>
      <c r="L23" s="29"/>
      <c r="M23" s="1"/>
      <c r="Q23" t="s">
        <v>19</v>
      </c>
      <c r="R23" s="40">
        <v>8464</v>
      </c>
      <c r="S23" s="46">
        <f>R23*S9</f>
        <v>423.20000000000005</v>
      </c>
      <c r="T23" s="46">
        <f t="shared" si="0"/>
        <v>8888</v>
      </c>
      <c r="V23" s="40" t="s">
        <v>19</v>
      </c>
      <c r="W23" s="40">
        <v>8852</v>
      </c>
      <c r="X23" s="46">
        <f>W23*X9</f>
        <v>442.6</v>
      </c>
      <c r="Y23" s="40">
        <f t="shared" si="1"/>
        <v>9296</v>
      </c>
      <c r="AA23" t="s">
        <v>19</v>
      </c>
      <c r="AB23" s="40">
        <v>8824</v>
      </c>
      <c r="AC23" s="46">
        <f>AB23*AC9</f>
        <v>441.20000000000005</v>
      </c>
      <c r="AD23" s="41">
        <f t="shared" si="2"/>
        <v>9266</v>
      </c>
      <c r="AF23" t="s">
        <v>19</v>
      </c>
      <c r="AG23" s="41">
        <v>9212</v>
      </c>
      <c r="AH23" s="46">
        <f>AG23*AH9</f>
        <v>460.6</v>
      </c>
      <c r="AI23" s="41">
        <f t="shared" si="3"/>
        <v>9674</v>
      </c>
      <c r="AK23" t="s">
        <v>19</v>
      </c>
      <c r="AL23" s="40">
        <v>9840</v>
      </c>
      <c r="AM23" s="46">
        <f>AL23*AM9</f>
        <v>492</v>
      </c>
      <c r="AN23" s="41">
        <f t="shared" si="4"/>
        <v>10332</v>
      </c>
      <c r="AP23" t="s">
        <v>30</v>
      </c>
      <c r="AQ23" s="40">
        <v>10994</v>
      </c>
      <c r="AR23" s="46">
        <f>AQ23*AR9</f>
        <v>549.70000000000005</v>
      </c>
      <c r="AS23" s="40">
        <f t="shared" si="5"/>
        <v>11544</v>
      </c>
      <c r="AU23" t="s">
        <v>19</v>
      </c>
      <c r="AV23" s="40">
        <v>11382</v>
      </c>
      <c r="AW23" s="46">
        <f>AV23*AW9</f>
        <v>569.1</v>
      </c>
      <c r="AX23" s="40">
        <f t="shared" si="6"/>
        <v>11952</v>
      </c>
      <c r="AZ23" t="s">
        <v>19</v>
      </c>
      <c r="BA23" s="40">
        <v>11722</v>
      </c>
      <c r="BB23" s="46">
        <f>BA23*BB9</f>
        <v>586.1</v>
      </c>
      <c r="BC23" s="41">
        <f t="shared" si="7"/>
        <v>12310</v>
      </c>
    </row>
    <row r="24" spans="1:57" ht="15.75" x14ac:dyDescent="0.25">
      <c r="A24" s="30" t="s">
        <v>21</v>
      </c>
      <c r="B24" s="32">
        <f>SUM(B22:B23)</f>
        <v>4592</v>
      </c>
      <c r="C24" s="32" t="s">
        <v>12</v>
      </c>
      <c r="D24" s="33">
        <f t="shared" ref="D24" si="8">SUM(D22:D23)</f>
        <v>4790</v>
      </c>
      <c r="E24" s="10"/>
      <c r="F24" s="30" t="s">
        <v>21</v>
      </c>
      <c r="G24" s="11"/>
      <c r="H24" s="11"/>
      <c r="I24" s="11"/>
      <c r="J24" s="11"/>
      <c r="K24" s="11"/>
      <c r="L24" s="25"/>
      <c r="M24" s="1"/>
      <c r="Q24" t="s">
        <v>25</v>
      </c>
      <c r="R24" s="40">
        <v>8768</v>
      </c>
      <c r="S24" s="46">
        <f>R24*S9</f>
        <v>438.40000000000003</v>
      </c>
      <c r="T24" s="46">
        <f t="shared" si="0"/>
        <v>9208</v>
      </c>
      <c r="V24" s="40" t="s">
        <v>25</v>
      </c>
      <c r="W24" s="40">
        <v>9156</v>
      </c>
      <c r="X24" s="46">
        <f>W24*X9</f>
        <v>457.8</v>
      </c>
      <c r="Y24" s="40">
        <f t="shared" si="1"/>
        <v>9614</v>
      </c>
      <c r="AA24" t="s">
        <v>25</v>
      </c>
      <c r="AB24" s="40">
        <v>9130</v>
      </c>
      <c r="AC24" s="46">
        <f>AB24*AC9</f>
        <v>456.5</v>
      </c>
      <c r="AD24" s="41">
        <f t="shared" si="2"/>
        <v>9588</v>
      </c>
      <c r="AF24" t="s">
        <v>28</v>
      </c>
      <c r="AG24" s="41">
        <v>9516</v>
      </c>
      <c r="AH24" s="46">
        <f>AG24*AH9</f>
        <v>475.8</v>
      </c>
      <c r="AI24" s="41">
        <f t="shared" si="3"/>
        <v>9992</v>
      </c>
      <c r="AK24" t="s">
        <v>25</v>
      </c>
      <c r="AL24" s="40">
        <v>10146</v>
      </c>
      <c r="AM24" s="46">
        <f>AL24*AM9</f>
        <v>507.3</v>
      </c>
      <c r="AN24" s="41">
        <f t="shared" si="4"/>
        <v>10654</v>
      </c>
      <c r="AP24" t="s">
        <v>25</v>
      </c>
      <c r="AQ24" s="40">
        <v>11302</v>
      </c>
      <c r="AR24" s="46">
        <f>AQ24*AR9</f>
        <v>565.1</v>
      </c>
      <c r="AS24" s="40">
        <f t="shared" si="5"/>
        <v>11868</v>
      </c>
      <c r="AU24" t="s">
        <v>25</v>
      </c>
      <c r="AV24" s="40">
        <v>11692</v>
      </c>
      <c r="AW24" s="46">
        <f>AV24*AW9</f>
        <v>584.6</v>
      </c>
      <c r="AX24" s="40">
        <f t="shared" si="6"/>
        <v>12278</v>
      </c>
      <c r="AZ24" t="s">
        <v>25</v>
      </c>
      <c r="BA24" s="40">
        <v>12026</v>
      </c>
      <c r="BB24" s="46">
        <f>BA24*BB9</f>
        <v>601.30000000000007</v>
      </c>
      <c r="BC24" s="41">
        <f t="shared" si="7"/>
        <v>12628</v>
      </c>
    </row>
    <row r="25" spans="1:57" ht="20.25" x14ac:dyDescent="0.3">
      <c r="A25" s="30"/>
      <c r="B25" s="32"/>
      <c r="C25" s="32"/>
      <c r="D25" s="33"/>
      <c r="E25" s="10"/>
      <c r="F25" s="30"/>
      <c r="G25" s="11"/>
      <c r="H25" s="11"/>
      <c r="I25" s="11"/>
      <c r="J25" s="11"/>
      <c r="K25" s="11"/>
      <c r="L25" s="25"/>
      <c r="M25" s="1"/>
      <c r="R25" s="40" t="s">
        <v>12</v>
      </c>
      <c r="S25" s="46" t="s">
        <v>12</v>
      </c>
      <c r="T25" s="65" t="s">
        <v>12</v>
      </c>
      <c r="X25" s="46"/>
      <c r="AC25" s="46"/>
      <c r="AH25" s="46"/>
      <c r="AM25" s="46"/>
      <c r="AQ25" s="40"/>
      <c r="AR25" s="46"/>
      <c r="AW25" s="46"/>
      <c r="AX25" s="40"/>
      <c r="BA25" s="40"/>
      <c r="BB25" s="46"/>
      <c r="BC25" s="41" t="s">
        <v>12</v>
      </c>
    </row>
    <row r="26" spans="1:57" ht="15.75" x14ac:dyDescent="0.25">
      <c r="A26" s="30"/>
      <c r="B26" s="32"/>
      <c r="C26" s="32"/>
      <c r="D26" s="33"/>
      <c r="E26" s="10"/>
      <c r="F26" s="30"/>
      <c r="G26" s="11"/>
      <c r="H26" s="11"/>
      <c r="I26" s="11"/>
      <c r="J26" s="11"/>
      <c r="K26" s="11"/>
      <c r="L26" s="25"/>
      <c r="M26" s="1"/>
      <c r="S26" s="46"/>
      <c r="X26" s="46"/>
      <c r="AC26" s="46"/>
      <c r="AH26" s="46"/>
      <c r="AM26" s="46"/>
      <c r="AQ26" s="40"/>
      <c r="AR26" s="46"/>
      <c r="AW26" s="46"/>
      <c r="AX26" s="40"/>
      <c r="BA26" s="40"/>
      <c r="BB26" s="46"/>
    </row>
    <row r="27" spans="1:57" ht="15.75" x14ac:dyDescent="0.25">
      <c r="A27" s="30"/>
      <c r="B27" s="32"/>
      <c r="C27" s="32"/>
      <c r="D27" s="33"/>
      <c r="E27" s="10"/>
      <c r="F27" s="30"/>
      <c r="G27" s="11"/>
      <c r="H27" s="11"/>
      <c r="I27" s="11"/>
      <c r="J27" s="11"/>
      <c r="K27" s="11"/>
      <c r="L27" s="25"/>
      <c r="M27" s="1"/>
      <c r="S27" s="46"/>
      <c r="X27" s="46"/>
      <c r="AC27" s="46"/>
      <c r="AH27" s="46"/>
      <c r="AM27" s="46"/>
      <c r="AQ27" s="40"/>
      <c r="AR27" s="46"/>
      <c r="AW27" s="46"/>
      <c r="AX27" s="40"/>
      <c r="BA27" s="40"/>
      <c r="BB27" s="46"/>
    </row>
    <row r="28" spans="1:57" ht="15.75" x14ac:dyDescent="0.25">
      <c r="A28" s="30"/>
      <c r="B28" s="32"/>
      <c r="C28" s="32"/>
      <c r="D28" s="33"/>
      <c r="E28" s="10"/>
      <c r="F28" s="30"/>
      <c r="G28" s="11"/>
      <c r="H28" s="11"/>
      <c r="I28" s="11"/>
      <c r="J28" s="11"/>
      <c r="K28" s="11"/>
      <c r="L28" s="25"/>
      <c r="M28" s="1"/>
      <c r="S28" s="46"/>
      <c r="X28" s="46"/>
      <c r="AC28" s="46"/>
      <c r="AH28" s="46"/>
      <c r="AM28" s="46"/>
      <c r="AQ28" s="40"/>
      <c r="AR28" s="46"/>
      <c r="AW28" s="46"/>
      <c r="AX28" s="40"/>
      <c r="BA28" s="40"/>
      <c r="BB28" s="46"/>
    </row>
    <row r="29" spans="1:57" ht="15.75" x14ac:dyDescent="0.25">
      <c r="A29" s="30"/>
      <c r="B29" s="32"/>
      <c r="C29" s="32"/>
      <c r="D29" s="33"/>
      <c r="E29" s="10"/>
      <c r="F29" s="30"/>
      <c r="G29" s="11"/>
      <c r="H29" s="11"/>
      <c r="I29" s="11"/>
      <c r="J29" s="11"/>
      <c r="K29" s="11"/>
      <c r="L29" s="25"/>
      <c r="M29" s="1"/>
      <c r="S29" s="46"/>
      <c r="X29" s="46"/>
      <c r="AC29" s="46"/>
      <c r="AH29" s="46"/>
      <c r="AM29" s="46"/>
      <c r="AQ29" s="40"/>
      <c r="AR29" s="46"/>
      <c r="AW29" s="46"/>
      <c r="AX29" s="40"/>
      <c r="BA29" s="40"/>
      <c r="BB29" s="46"/>
      <c r="BE29" t="s">
        <v>12</v>
      </c>
    </row>
    <row r="30" spans="1:57" ht="15.75" x14ac:dyDescent="0.25">
      <c r="A30" s="30"/>
      <c r="B30" s="32"/>
      <c r="C30" s="32"/>
      <c r="D30" s="33"/>
      <c r="E30" s="10"/>
      <c r="F30" s="30"/>
      <c r="G30" s="11"/>
      <c r="H30" s="11"/>
      <c r="I30" s="11"/>
      <c r="J30" s="11"/>
      <c r="K30" s="11"/>
      <c r="L30" s="25"/>
      <c r="M30" s="1"/>
      <c r="S30" s="46"/>
      <c r="X30" s="46"/>
      <c r="AC30" s="46"/>
      <c r="AH30" s="46"/>
      <c r="AM30" s="46"/>
      <c r="AQ30" s="40"/>
      <c r="AR30" s="46"/>
      <c r="AW30" s="46"/>
      <c r="AX30" s="40"/>
      <c r="BA30" s="40"/>
      <c r="BB30" s="46"/>
      <c r="BE30" t="s">
        <v>12</v>
      </c>
    </row>
    <row r="31" spans="1:57" ht="15.75" x14ac:dyDescent="0.25">
      <c r="A31" s="30"/>
      <c r="B31" s="32"/>
      <c r="C31" s="32"/>
      <c r="D31" s="33"/>
      <c r="E31" s="10"/>
      <c r="F31" s="30"/>
      <c r="G31" s="11"/>
      <c r="H31" s="11"/>
      <c r="I31" s="11"/>
      <c r="J31" s="11"/>
      <c r="K31" s="11"/>
      <c r="L31" s="25"/>
      <c r="M31" s="1"/>
      <c r="S31" s="46"/>
      <c r="X31" s="46"/>
      <c r="AC31" s="46"/>
      <c r="AH31" s="46"/>
      <c r="AM31" s="46"/>
      <c r="AQ31" s="40"/>
      <c r="AR31" s="46"/>
      <c r="AW31" s="46"/>
      <c r="AX31" s="40"/>
      <c r="BA31" s="40"/>
      <c r="BB31" s="46"/>
      <c r="BE31" t="s">
        <v>12</v>
      </c>
    </row>
    <row r="32" spans="1:57" ht="15.75" x14ac:dyDescent="0.25">
      <c r="A32" s="30"/>
      <c r="B32" s="32"/>
      <c r="C32" s="32"/>
      <c r="D32" s="33"/>
      <c r="E32" s="10"/>
      <c r="F32" s="30"/>
      <c r="G32" s="11"/>
      <c r="H32" s="11"/>
      <c r="I32" s="11"/>
      <c r="J32" s="11"/>
      <c r="K32" s="11"/>
      <c r="L32" s="25"/>
      <c r="M32" s="1"/>
      <c r="S32" s="46"/>
      <c r="X32" s="46"/>
      <c r="AC32" s="46"/>
      <c r="AH32" s="46"/>
      <c r="AM32" s="46"/>
      <c r="AQ32" s="40"/>
      <c r="AR32" s="46"/>
      <c r="AW32" s="46"/>
      <c r="AX32" s="40"/>
      <c r="BA32" s="40"/>
      <c r="BB32" s="46"/>
      <c r="BE32" t="s">
        <v>12</v>
      </c>
    </row>
    <row r="33" spans="1:54" ht="15.75" x14ac:dyDescent="0.25">
      <c r="A33" s="30"/>
      <c r="B33" s="32"/>
      <c r="C33" s="32"/>
      <c r="D33" s="33"/>
      <c r="E33" s="10"/>
      <c r="F33" s="30"/>
      <c r="G33" s="11"/>
      <c r="H33" s="11"/>
      <c r="I33" s="11"/>
      <c r="J33" s="11"/>
      <c r="K33" s="11"/>
      <c r="L33" s="25"/>
      <c r="M33" s="1"/>
      <c r="S33" s="46"/>
      <c r="X33" s="46"/>
      <c r="AC33" s="46"/>
      <c r="AH33" s="46"/>
      <c r="AM33" s="46"/>
      <c r="AQ33" s="40"/>
      <c r="AR33" s="46"/>
      <c r="AW33" s="46"/>
      <c r="AX33" s="40"/>
      <c r="BA33" s="40"/>
      <c r="BB33" s="46"/>
    </row>
    <row r="34" spans="1:54" ht="15.75" x14ac:dyDescent="0.25">
      <c r="A34" s="30"/>
      <c r="B34" s="32"/>
      <c r="C34" s="32"/>
      <c r="D34" s="33"/>
      <c r="E34" s="10"/>
      <c r="F34" s="30"/>
      <c r="G34" s="11"/>
      <c r="H34" s="11"/>
      <c r="I34" s="11"/>
      <c r="J34" s="11"/>
      <c r="K34" s="11"/>
      <c r="L34" s="25"/>
      <c r="M34" s="1"/>
      <c r="S34" s="46"/>
      <c r="X34" s="46"/>
      <c r="AC34" s="46"/>
      <c r="AH34" s="46"/>
      <c r="AM34" s="46"/>
      <c r="AQ34" s="40"/>
      <c r="AR34" s="46"/>
      <c r="AW34" s="46"/>
      <c r="AX34" s="40"/>
      <c r="BA34" s="40"/>
      <c r="BB34" s="46"/>
    </row>
    <row r="35" spans="1:54" ht="15.75" x14ac:dyDescent="0.25">
      <c r="A35" s="30"/>
      <c r="B35" s="32"/>
      <c r="C35" s="32"/>
      <c r="D35" s="33"/>
      <c r="E35" s="10"/>
      <c r="F35" s="30"/>
      <c r="G35" s="11"/>
      <c r="H35" s="11"/>
      <c r="I35" s="11"/>
      <c r="J35" s="11"/>
      <c r="K35" s="11"/>
      <c r="L35" s="25"/>
      <c r="M35" s="1"/>
      <c r="S35" s="46"/>
      <c r="X35" s="46"/>
      <c r="AC35" s="46"/>
      <c r="AH35" s="46"/>
      <c r="AM35" s="46"/>
      <c r="AQ35" s="40"/>
      <c r="AR35" s="46"/>
      <c r="AW35" s="46"/>
      <c r="AX35" s="40"/>
      <c r="BA35" s="40"/>
      <c r="BB35" s="46"/>
    </row>
    <row r="36" spans="1:54" ht="15.75" x14ac:dyDescent="0.25">
      <c r="A36" s="30"/>
      <c r="B36" s="32"/>
      <c r="C36" s="32"/>
      <c r="D36" s="33"/>
      <c r="E36" s="10"/>
      <c r="F36" s="30"/>
      <c r="G36" s="11"/>
      <c r="H36" s="11"/>
      <c r="I36" s="11"/>
      <c r="J36" s="11"/>
      <c r="K36" s="11"/>
      <c r="L36" s="25"/>
      <c r="M36" s="1"/>
      <c r="S36" s="46"/>
      <c r="X36" s="46"/>
      <c r="AC36" s="46"/>
      <c r="AH36" s="46"/>
      <c r="AM36" s="46"/>
      <c r="AQ36" s="40"/>
      <c r="AR36" s="46"/>
      <c r="AW36" s="46"/>
      <c r="AX36" s="40"/>
      <c r="BA36" s="40"/>
      <c r="BB36" s="46"/>
    </row>
    <row r="37" spans="1:54" ht="15.75" x14ac:dyDescent="0.25">
      <c r="A37" s="30"/>
      <c r="B37" s="32"/>
      <c r="C37" s="32"/>
      <c r="D37" s="33"/>
      <c r="E37" s="10"/>
      <c r="F37" s="30"/>
      <c r="G37" s="11"/>
      <c r="H37" s="11"/>
      <c r="I37" s="11"/>
      <c r="J37" s="11"/>
      <c r="K37" s="11"/>
      <c r="L37" s="25"/>
      <c r="M37" s="1"/>
      <c r="S37" s="46"/>
      <c r="X37" s="46"/>
      <c r="AC37" s="46"/>
      <c r="AH37" s="46"/>
      <c r="AM37" s="46"/>
      <c r="AQ37" s="40"/>
      <c r="AR37" s="46"/>
      <c r="AW37" s="46"/>
      <c r="AX37" s="40"/>
      <c r="BA37" s="40"/>
      <c r="BB37" s="46"/>
    </row>
    <row r="38" spans="1:54" ht="15.75" x14ac:dyDescent="0.25">
      <c r="A38" s="30"/>
      <c r="B38" s="32"/>
      <c r="C38" s="32"/>
      <c r="D38" s="33"/>
      <c r="E38" s="10"/>
      <c r="F38" s="30"/>
      <c r="G38" s="11"/>
      <c r="H38" s="11"/>
      <c r="I38" s="11"/>
      <c r="J38" s="11"/>
      <c r="K38" s="11"/>
      <c r="L38" s="25"/>
      <c r="M38" s="1"/>
      <c r="S38" s="46"/>
      <c r="X38" s="46"/>
      <c r="AC38" s="46"/>
      <c r="AH38" s="46"/>
      <c r="AM38" s="46"/>
      <c r="AQ38" s="40"/>
      <c r="AR38" s="46"/>
      <c r="AW38" s="46"/>
      <c r="AX38" s="40"/>
      <c r="BA38" s="40"/>
      <c r="BB38" s="46"/>
    </row>
    <row r="39" spans="1:54" ht="15.75" x14ac:dyDescent="0.25">
      <c r="A39" s="30"/>
      <c r="B39" s="32"/>
      <c r="C39" s="32"/>
      <c r="D39" s="33"/>
      <c r="E39" s="10"/>
      <c r="F39" s="30"/>
      <c r="G39" s="11"/>
      <c r="H39" s="11"/>
      <c r="I39" s="11"/>
      <c r="J39" s="11"/>
      <c r="K39" s="11"/>
      <c r="L39" s="25"/>
      <c r="M39" s="1"/>
      <c r="S39" s="46"/>
      <c r="X39" s="46"/>
      <c r="AC39" s="46"/>
      <c r="AH39" s="46"/>
      <c r="AM39" s="46"/>
      <c r="AQ39" s="40"/>
      <c r="AR39" s="46"/>
      <c r="AW39" s="46"/>
      <c r="AX39" s="40"/>
      <c r="BA39" s="40"/>
      <c r="BB39" s="46"/>
    </row>
    <row r="40" spans="1:54" ht="15.75" x14ac:dyDescent="0.25">
      <c r="A40" s="30"/>
      <c r="B40" s="32"/>
      <c r="C40" s="32"/>
      <c r="D40" s="33"/>
      <c r="E40" s="10"/>
      <c r="F40" s="30"/>
      <c r="G40" s="11"/>
      <c r="H40" s="11"/>
      <c r="I40" s="11"/>
      <c r="J40" s="11"/>
      <c r="K40" s="11"/>
      <c r="L40" s="25"/>
      <c r="M40" s="1"/>
      <c r="S40" s="46"/>
      <c r="X40" s="46"/>
      <c r="AC40" s="46"/>
      <c r="AH40" s="46"/>
      <c r="AM40" s="46"/>
      <c r="AQ40" s="40"/>
      <c r="AR40" s="46"/>
      <c r="AW40" s="46"/>
      <c r="AX40" s="40"/>
      <c r="BA40" s="40"/>
      <c r="BB40" s="46"/>
    </row>
    <row r="41" spans="1:54" ht="15.75" x14ac:dyDescent="0.25">
      <c r="A41" s="30"/>
      <c r="B41" s="32"/>
      <c r="C41" s="32"/>
      <c r="D41" s="33"/>
      <c r="E41" s="10"/>
      <c r="F41" s="30"/>
      <c r="G41" s="11"/>
      <c r="H41" s="11"/>
      <c r="I41" s="11"/>
      <c r="J41" s="11"/>
      <c r="K41" s="11"/>
      <c r="L41" s="25"/>
      <c r="M41" s="1"/>
      <c r="S41" s="46"/>
      <c r="X41" s="46"/>
      <c r="AC41" s="46"/>
      <c r="AH41" s="46"/>
      <c r="AM41" s="46"/>
      <c r="AQ41" s="40"/>
      <c r="AR41" s="46"/>
      <c r="AW41" s="46"/>
      <c r="AX41" s="40"/>
      <c r="BA41" s="40"/>
      <c r="BB41" s="46"/>
    </row>
    <row r="42" spans="1:54" ht="15.75" x14ac:dyDescent="0.25">
      <c r="A42" s="30"/>
      <c r="B42" s="32"/>
      <c r="C42" s="32"/>
      <c r="D42" s="33"/>
      <c r="E42" s="10"/>
      <c r="F42" s="30"/>
      <c r="G42" s="11"/>
      <c r="H42" s="11"/>
      <c r="I42" s="11"/>
      <c r="J42" s="11"/>
      <c r="K42" s="11"/>
      <c r="L42" s="25"/>
      <c r="M42" s="1"/>
      <c r="S42" s="46"/>
      <c r="X42" s="46"/>
      <c r="AC42" s="46"/>
      <c r="AH42" s="46"/>
      <c r="AM42" s="46"/>
      <c r="AQ42" s="40"/>
      <c r="AR42" s="46"/>
      <c r="AW42" s="46"/>
      <c r="AX42" s="40"/>
      <c r="BA42" s="40"/>
      <c r="BB42" s="46"/>
    </row>
    <row r="43" spans="1:54" ht="15.75" x14ac:dyDescent="0.25">
      <c r="A43" s="30"/>
      <c r="B43" s="32"/>
      <c r="C43" s="32"/>
      <c r="D43" s="33"/>
      <c r="E43" s="10"/>
      <c r="F43" s="30"/>
      <c r="G43" s="11"/>
      <c r="H43" s="11"/>
      <c r="I43" s="11"/>
      <c r="J43" s="11"/>
      <c r="K43" s="11"/>
      <c r="L43" s="25"/>
      <c r="M43" s="1"/>
      <c r="S43" s="46"/>
      <c r="X43" s="46"/>
      <c r="AC43" s="46"/>
      <c r="AH43" s="46"/>
      <c r="AM43" s="46"/>
      <c r="AQ43" s="40"/>
      <c r="AR43" s="46"/>
      <c r="AW43" s="46"/>
      <c r="AX43" s="40"/>
      <c r="BA43" s="40"/>
      <c r="BB43" s="46"/>
    </row>
    <row r="44" spans="1:54" ht="15.75" x14ac:dyDescent="0.25">
      <c r="A44" s="30"/>
      <c r="B44" s="32"/>
      <c r="C44" s="32"/>
      <c r="D44" s="33"/>
      <c r="E44" s="10"/>
      <c r="F44" s="30"/>
      <c r="G44" s="11"/>
      <c r="H44" s="11"/>
      <c r="I44" s="11"/>
      <c r="J44" s="11"/>
      <c r="K44" s="11"/>
      <c r="L44" s="25"/>
      <c r="M44" s="1"/>
      <c r="S44" s="46"/>
      <c r="X44" s="46"/>
      <c r="AC44" s="46"/>
      <c r="AH44" s="46"/>
      <c r="AM44" s="46"/>
      <c r="AQ44" s="40"/>
      <c r="AR44" s="46"/>
      <c r="AW44" s="46"/>
      <c r="AX44" s="40"/>
      <c r="BA44" s="40"/>
      <c r="BB44" s="46"/>
    </row>
    <row r="45" spans="1:54" ht="15.75" x14ac:dyDescent="0.25">
      <c r="A45" s="30"/>
      <c r="B45" s="32"/>
      <c r="C45" s="32"/>
      <c r="D45" s="33"/>
      <c r="E45" s="10"/>
      <c r="F45" s="30"/>
      <c r="G45" s="11"/>
      <c r="H45" s="11"/>
      <c r="I45" s="11"/>
      <c r="J45" s="11"/>
      <c r="K45" s="11"/>
      <c r="L45" s="25"/>
      <c r="M45" s="1"/>
      <c r="AQ45" s="40"/>
      <c r="AX45" s="40"/>
      <c r="BA45" s="40"/>
    </row>
    <row r="46" spans="1:54" ht="15.75" x14ac:dyDescent="0.25">
      <c r="A46" s="30"/>
      <c r="B46" s="32"/>
      <c r="C46" s="32"/>
      <c r="D46" s="33"/>
      <c r="E46" s="10"/>
      <c r="F46" s="30"/>
      <c r="G46" s="11"/>
      <c r="H46" s="11"/>
      <c r="I46" s="11"/>
      <c r="J46" s="11"/>
      <c r="K46" s="11"/>
      <c r="L46" s="25"/>
      <c r="M46" s="1"/>
      <c r="AQ46" s="40"/>
      <c r="AX46" s="40"/>
      <c r="BA46" s="40"/>
    </row>
    <row r="47" spans="1:54" ht="15.75" x14ac:dyDescent="0.25">
      <c r="A47" s="23"/>
      <c r="B47" s="12"/>
      <c r="C47" s="11"/>
      <c r="D47" s="24"/>
      <c r="E47" s="10"/>
      <c r="F47" s="31"/>
      <c r="G47" s="11"/>
      <c r="H47" s="11"/>
      <c r="I47" s="11"/>
      <c r="J47" s="11"/>
      <c r="K47" s="11"/>
      <c r="L47" s="25"/>
      <c r="M47" s="1"/>
      <c r="P47" s="42" t="s">
        <v>33</v>
      </c>
      <c r="R47" s="45"/>
      <c r="S47" s="45"/>
      <c r="T47" s="40"/>
      <c r="U47" s="40"/>
      <c r="AC47"/>
      <c r="AG47" s="40"/>
      <c r="AN47" s="40"/>
      <c r="AQ47" s="40"/>
    </row>
    <row r="48" spans="1:54" ht="15.75" x14ac:dyDescent="0.25">
      <c r="A48" s="23"/>
      <c r="B48" s="12"/>
      <c r="C48" s="11"/>
      <c r="D48" s="24"/>
      <c r="E48" s="10"/>
      <c r="F48" s="31"/>
      <c r="G48" s="11"/>
      <c r="H48" s="11"/>
      <c r="I48" s="11"/>
      <c r="J48" s="11"/>
      <c r="K48" s="11"/>
      <c r="L48" s="25"/>
      <c r="M48" s="1"/>
      <c r="P48" t="s">
        <v>26</v>
      </c>
      <c r="Q48" s="42" t="s">
        <v>22</v>
      </c>
      <c r="R48" s="46">
        <v>4231.5</v>
      </c>
      <c r="S48" s="46"/>
      <c r="T48" s="43" t="s">
        <v>27</v>
      </c>
      <c r="U48" s="40">
        <v>4641</v>
      </c>
      <c r="W48" s="42" t="s">
        <v>15</v>
      </c>
      <c r="X48" s="41">
        <v>4590.6000000000004</v>
      </c>
      <c r="Y48" s="41"/>
      <c r="Z48" s="42" t="s">
        <v>18</v>
      </c>
      <c r="AA48" s="41">
        <v>4995.8999999999996</v>
      </c>
      <c r="AC48" s="42" t="s">
        <v>23</v>
      </c>
      <c r="AD48" s="41">
        <v>5718.3</v>
      </c>
      <c r="AG48" s="40"/>
      <c r="AQ48" s="40"/>
    </row>
    <row r="49" spans="1:30" ht="15.75" x14ac:dyDescent="0.25">
      <c r="A49" s="34"/>
      <c r="B49" s="35">
        <f>B9-B24</f>
        <v>-14</v>
      </c>
      <c r="C49" s="35" t="s">
        <v>12</v>
      </c>
      <c r="D49" s="36">
        <f>D9-D24</f>
        <v>18</v>
      </c>
      <c r="E49" s="10"/>
      <c r="F49" s="37"/>
      <c r="G49" s="38"/>
      <c r="H49" s="38"/>
      <c r="I49" s="38"/>
      <c r="J49" s="38"/>
      <c r="K49" s="38"/>
      <c r="L49" s="39"/>
      <c r="M49" s="1"/>
      <c r="Q49" t="s">
        <v>19</v>
      </c>
      <c r="R49" s="46">
        <v>4449.8999999999996</v>
      </c>
      <c r="S49" s="46"/>
      <c r="T49" s="40" t="s">
        <v>19</v>
      </c>
      <c r="U49" s="40">
        <v>4859.3999999999996</v>
      </c>
      <c r="W49" t="s">
        <v>19</v>
      </c>
      <c r="X49" s="41">
        <v>5214.3</v>
      </c>
      <c r="Y49" s="41"/>
      <c r="Z49" t="s">
        <v>19</v>
      </c>
      <c r="AA49" s="41">
        <v>5214.3</v>
      </c>
      <c r="AC49" t="s">
        <v>19</v>
      </c>
      <c r="AD49" s="41">
        <v>5936.7</v>
      </c>
    </row>
    <row r="50" spans="1:30" x14ac:dyDescent="0.25">
      <c r="Q50" t="s">
        <v>25</v>
      </c>
      <c r="R50" s="46">
        <v>4771.2</v>
      </c>
      <c r="S50" s="46"/>
      <c r="T50" s="40" t="s">
        <v>25</v>
      </c>
      <c r="U50" s="40">
        <v>5178.6000000000004</v>
      </c>
      <c r="W50" t="s">
        <v>25</v>
      </c>
      <c r="X50" s="41">
        <v>5535.6</v>
      </c>
      <c r="Y50" s="41"/>
      <c r="Z50" t="s">
        <v>28</v>
      </c>
      <c r="AA50" s="41">
        <v>5535.6</v>
      </c>
      <c r="AC50" t="s">
        <v>25</v>
      </c>
      <c r="AD50" s="41">
        <v>6255.9</v>
      </c>
    </row>
    <row r="51" spans="1:30" x14ac:dyDescent="0.25">
      <c r="R51" s="44"/>
      <c r="T51" s="40"/>
      <c r="U51" s="40"/>
      <c r="Y51" s="41"/>
      <c r="Z51" t="s">
        <v>31</v>
      </c>
      <c r="AA51" s="41">
        <v>5886.3</v>
      </c>
      <c r="AC51"/>
    </row>
    <row r="52" spans="1:30" x14ac:dyDescent="0.25">
      <c r="R52" s="44"/>
      <c r="T52" s="40"/>
      <c r="U52" s="40"/>
      <c r="Y52" s="44"/>
      <c r="AC52"/>
    </row>
    <row r="53" spans="1:30" x14ac:dyDescent="0.25">
      <c r="R53" s="44"/>
      <c r="T53"/>
      <c r="U53"/>
      <c r="Y53" s="44"/>
      <c r="AC53"/>
    </row>
    <row r="54" spans="1:30" x14ac:dyDescent="0.25">
      <c r="R54" s="44"/>
      <c r="T54"/>
      <c r="U54"/>
      <c r="Y54" s="44"/>
      <c r="AC54"/>
    </row>
  </sheetData>
  <pageMargins left="0" right="0" top="0.75" bottom="0.75" header="0.3" footer="0.3"/>
  <pageSetup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E8FCD-2623-4368-839A-C240000EB6EA}">
  <dimension ref="A1:B5"/>
  <sheetViews>
    <sheetView workbookViewId="0">
      <selection activeCell="H28" sqref="H27:H28"/>
    </sheetView>
  </sheetViews>
  <sheetFormatPr defaultRowHeight="15" x14ac:dyDescent="0.25"/>
  <cols>
    <col min="1" max="1" width="16" customWidth="1"/>
    <col min="2" max="2" width="13.42578125" customWidth="1"/>
  </cols>
  <sheetData>
    <row r="1" spans="1:2" x14ac:dyDescent="0.25">
      <c r="A1" s="42" t="s">
        <v>90</v>
      </c>
      <c r="B1" s="116">
        <v>45292</v>
      </c>
    </row>
    <row r="2" spans="1:2" x14ac:dyDescent="0.25">
      <c r="A2">
        <v>100</v>
      </c>
      <c r="B2" s="40">
        <v>3024</v>
      </c>
    </row>
    <row r="3" spans="1:2" x14ac:dyDescent="0.25">
      <c r="A3">
        <v>200</v>
      </c>
      <c r="B3" s="40">
        <v>4288</v>
      </c>
    </row>
    <row r="4" spans="1:2" x14ac:dyDescent="0.25">
      <c r="A4">
        <v>300</v>
      </c>
      <c r="B4" s="40">
        <v>5694</v>
      </c>
    </row>
    <row r="5" spans="1:2" x14ac:dyDescent="0.25">
      <c r="A5">
        <v>500</v>
      </c>
      <c r="B5" s="40">
        <v>7794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4F9FB-15CE-4EFB-BDCF-FB7739074525}">
  <sheetPr>
    <pageSetUpPr fitToPage="1"/>
  </sheetPr>
  <dimension ref="A1:AM50"/>
  <sheetViews>
    <sheetView tabSelected="1" topLeftCell="P7" workbookViewId="0">
      <selection activeCell="AU22" sqref="AU22"/>
    </sheetView>
  </sheetViews>
  <sheetFormatPr defaultRowHeight="15" x14ac:dyDescent="0.25"/>
  <cols>
    <col min="1" max="1" width="0" hidden="1" customWidth="1"/>
    <col min="2" max="2" width="10" hidden="1" customWidth="1"/>
    <col min="3" max="3" width="0" hidden="1" customWidth="1"/>
    <col min="4" max="4" width="10" hidden="1" customWidth="1"/>
    <col min="5" max="9" width="0" hidden="1" customWidth="1"/>
    <col min="10" max="10" width="11.5703125" hidden="1" customWidth="1"/>
    <col min="11" max="11" width="0" hidden="1" customWidth="1"/>
    <col min="12" max="12" width="11.5703125" hidden="1" customWidth="1"/>
    <col min="13" max="15" width="0" hidden="1" customWidth="1"/>
    <col min="17" max="17" width="4.85546875" bestFit="1" customWidth="1"/>
    <col min="18" max="18" width="10.5703125" style="44" bestFit="1" customWidth="1"/>
    <col min="19" max="19" width="2.5703125" style="44" customWidth="1"/>
    <col min="20" max="20" width="8.42578125" bestFit="1" customWidth="1"/>
    <col min="21" max="21" width="11.5703125" bestFit="1" customWidth="1"/>
    <col min="22" max="22" width="3.7109375" customWidth="1"/>
    <col min="23" max="23" width="6" bestFit="1" customWidth="1"/>
    <col min="24" max="24" width="11.5703125" bestFit="1" customWidth="1"/>
    <col min="25" max="25" width="4.5703125" customWidth="1"/>
    <col min="26" max="26" width="8.140625" bestFit="1" customWidth="1"/>
    <col min="27" max="27" width="11.42578125" customWidth="1"/>
    <col min="28" max="28" width="4" customWidth="1"/>
    <col min="29" max="29" width="6.42578125" bestFit="1" customWidth="1"/>
    <col min="30" max="30" width="11.5703125" bestFit="1" customWidth="1"/>
    <col min="31" max="31" width="3.5703125" customWidth="1"/>
    <col min="32" max="32" width="5.42578125" bestFit="1" customWidth="1"/>
    <col min="33" max="33" width="11.5703125" bestFit="1" customWidth="1"/>
    <col min="34" max="34" width="1.140625" customWidth="1"/>
    <col min="35" max="35" width="7.5703125" bestFit="1" customWidth="1"/>
    <col min="36" max="36" width="11.5703125" bestFit="1" customWidth="1"/>
    <col min="37" max="37" width="2.140625" customWidth="1"/>
    <col min="38" max="38" width="5.140625" bestFit="1" customWidth="1"/>
    <col min="39" max="39" width="11.5703125" bestFit="1" customWidth="1"/>
  </cols>
  <sheetData>
    <row r="1" spans="1:39" ht="15.75" hidden="1" x14ac:dyDescent="0.25">
      <c r="A1" s="1"/>
      <c r="B1" s="7" t="s">
        <v>10</v>
      </c>
      <c r="C1" s="8">
        <v>0.05</v>
      </c>
      <c r="D1" s="9" t="s">
        <v>11</v>
      </c>
      <c r="E1" s="10"/>
      <c r="F1" s="1" t="s">
        <v>12</v>
      </c>
      <c r="G1" s="11"/>
      <c r="H1" s="11"/>
      <c r="I1" s="11"/>
      <c r="J1" s="11"/>
      <c r="K1" s="11" t="s">
        <v>12</v>
      </c>
      <c r="L1" s="11"/>
      <c r="M1" s="1"/>
    </row>
    <row r="2" spans="1:39" ht="15.75" hidden="1" x14ac:dyDescent="0.25">
      <c r="A2" s="1">
        <v>100</v>
      </c>
      <c r="B2" s="12"/>
      <c r="C2" s="11"/>
      <c r="D2" s="10"/>
      <c r="E2" s="10"/>
      <c r="F2" s="1">
        <v>100</v>
      </c>
      <c r="G2" s="11"/>
      <c r="H2" s="11"/>
      <c r="I2" s="11"/>
      <c r="J2" s="11"/>
      <c r="K2" s="11"/>
      <c r="L2" s="11"/>
      <c r="M2" s="1"/>
    </row>
    <row r="3" spans="1:39" ht="15.75" hidden="1" x14ac:dyDescent="0.25">
      <c r="A3" s="1" t="s">
        <v>13</v>
      </c>
      <c r="B3" s="12"/>
      <c r="C3" s="11"/>
      <c r="D3" s="10"/>
      <c r="E3" s="10"/>
      <c r="F3" s="1" t="s">
        <v>13</v>
      </c>
      <c r="G3" s="11"/>
      <c r="H3" s="11"/>
      <c r="I3" s="11"/>
      <c r="J3" s="11"/>
      <c r="K3" s="11"/>
      <c r="L3" s="11"/>
      <c r="M3" s="1"/>
    </row>
    <row r="4" spans="1:39" ht="15.75" hidden="1" x14ac:dyDescent="0.25">
      <c r="A4" s="1" t="s">
        <v>14</v>
      </c>
      <c r="B4" s="12"/>
      <c r="C4" s="11"/>
      <c r="D4" s="10"/>
      <c r="E4" s="10"/>
      <c r="F4" s="1" t="s">
        <v>15</v>
      </c>
      <c r="G4" s="11"/>
      <c r="H4" s="11"/>
      <c r="I4" s="11"/>
      <c r="J4" s="11"/>
      <c r="K4" s="11"/>
      <c r="L4" s="11"/>
      <c r="M4" s="1"/>
    </row>
    <row r="5" spans="1:39" ht="15.75" hidden="1" x14ac:dyDescent="0.25">
      <c r="A5" s="13" t="s">
        <v>16</v>
      </c>
      <c r="B5" s="14">
        <v>4372</v>
      </c>
      <c r="C5" s="15" t="s">
        <v>12</v>
      </c>
      <c r="D5" s="16">
        <v>4592</v>
      </c>
      <c r="E5" s="10"/>
      <c r="F5" s="13" t="s">
        <v>16</v>
      </c>
      <c r="G5" s="11"/>
      <c r="H5" s="11"/>
      <c r="I5" s="11"/>
      <c r="J5" s="17">
        <v>4372</v>
      </c>
      <c r="K5" s="17"/>
      <c r="L5" s="17">
        <v>4592</v>
      </c>
      <c r="M5" s="1"/>
    </row>
    <row r="6" spans="1:39" ht="15.75" hidden="1" x14ac:dyDescent="0.25">
      <c r="A6" s="1"/>
      <c r="B6" s="12"/>
      <c r="C6" s="11"/>
      <c r="D6" s="10"/>
      <c r="E6" s="10"/>
      <c r="F6" s="10"/>
      <c r="G6" s="11"/>
      <c r="H6" s="11"/>
      <c r="I6" s="11"/>
      <c r="J6" s="11"/>
      <c r="K6" s="11"/>
      <c r="L6" s="11"/>
      <c r="M6" s="1"/>
      <c r="AJ6" s="40"/>
    </row>
    <row r="7" spans="1:39" ht="15.75" x14ac:dyDescent="0.25">
      <c r="A7" s="18">
        <v>100</v>
      </c>
      <c r="B7" s="19"/>
      <c r="C7" s="20"/>
      <c r="D7" s="21"/>
      <c r="E7" s="10"/>
      <c r="F7" s="18">
        <v>100</v>
      </c>
      <c r="G7" s="20"/>
      <c r="H7" s="20"/>
      <c r="I7" s="20"/>
      <c r="J7" s="20"/>
      <c r="K7" s="20"/>
      <c r="L7" s="22"/>
      <c r="M7" s="1"/>
      <c r="R7" s="115">
        <v>45292</v>
      </c>
      <c r="T7" s="40"/>
      <c r="U7" s="40"/>
      <c r="AG7" s="40"/>
      <c r="AH7" s="40"/>
      <c r="AJ7" s="40"/>
    </row>
    <row r="8" spans="1:39" ht="15.75" x14ac:dyDescent="0.25">
      <c r="A8" s="23" t="s">
        <v>17</v>
      </c>
      <c r="B8" s="26">
        <v>4578</v>
      </c>
      <c r="C8" s="27"/>
      <c r="D8" s="28">
        <v>4808</v>
      </c>
      <c r="E8" s="10"/>
      <c r="F8" s="23" t="s">
        <v>18</v>
      </c>
      <c r="G8" s="11"/>
      <c r="H8" s="11"/>
      <c r="I8" s="11"/>
      <c r="J8" s="27">
        <v>4758</v>
      </c>
      <c r="K8" s="27"/>
      <c r="L8" s="29">
        <v>4996</v>
      </c>
      <c r="M8" s="1"/>
      <c r="R8" s="45"/>
      <c r="S8" s="45"/>
      <c r="T8" s="40"/>
      <c r="U8" s="40"/>
      <c r="AG8" s="40"/>
      <c r="AH8" s="40"/>
      <c r="AJ8" s="40"/>
    </row>
    <row r="9" spans="1:39" ht="15.75" x14ac:dyDescent="0.25">
      <c r="A9" s="30" t="s">
        <v>16</v>
      </c>
      <c r="B9" s="26"/>
      <c r="C9" s="27"/>
      <c r="D9" s="28"/>
      <c r="E9" s="10"/>
      <c r="F9" s="30" t="s">
        <v>16</v>
      </c>
      <c r="G9" s="11"/>
      <c r="H9" s="11"/>
      <c r="I9" s="11"/>
      <c r="J9" s="27"/>
      <c r="K9" s="27"/>
      <c r="L9" s="29"/>
      <c r="M9" s="1"/>
      <c r="P9" s="42" t="s">
        <v>26</v>
      </c>
      <c r="Q9" s="62" t="s">
        <v>22</v>
      </c>
      <c r="R9" s="46">
        <v>4444</v>
      </c>
      <c r="S9" s="46"/>
      <c r="T9" s="113" t="s">
        <v>27</v>
      </c>
      <c r="U9" s="114">
        <v>4876</v>
      </c>
      <c r="V9" t="s">
        <v>12</v>
      </c>
      <c r="W9" s="62" t="s">
        <v>15</v>
      </c>
      <c r="X9" s="41">
        <v>4822</v>
      </c>
      <c r="Z9" s="62" t="s">
        <v>18</v>
      </c>
      <c r="AA9" s="41">
        <v>5254</v>
      </c>
      <c r="AC9" s="62" t="s">
        <v>23</v>
      </c>
      <c r="AD9" s="41">
        <v>6006</v>
      </c>
      <c r="AF9" s="62" t="s">
        <v>24</v>
      </c>
      <c r="AG9" s="114">
        <v>7382</v>
      </c>
      <c r="AH9" s="114"/>
      <c r="AI9" s="62" t="s">
        <v>29</v>
      </c>
      <c r="AJ9" s="114">
        <v>7812</v>
      </c>
      <c r="AL9" s="62" t="s">
        <v>32</v>
      </c>
      <c r="AM9" s="41">
        <v>8180</v>
      </c>
    </row>
    <row r="10" spans="1:39" ht="15.75" x14ac:dyDescent="0.25">
      <c r="A10" s="23"/>
      <c r="B10" s="26"/>
      <c r="C10" s="27"/>
      <c r="D10" s="28"/>
      <c r="E10" s="10"/>
      <c r="F10" s="31"/>
      <c r="G10" s="11"/>
      <c r="H10" s="11"/>
      <c r="I10" s="11"/>
      <c r="J10" s="27"/>
      <c r="K10" s="27"/>
      <c r="L10" s="29"/>
      <c r="M10" s="1"/>
      <c r="P10" s="42"/>
      <c r="Q10" t="s">
        <v>19</v>
      </c>
      <c r="R10" s="46">
        <v>4674</v>
      </c>
      <c r="S10" s="46"/>
      <c r="T10" s="114" t="s">
        <v>19</v>
      </c>
      <c r="U10" s="114">
        <v>5104</v>
      </c>
      <c r="W10" t="s">
        <v>19</v>
      </c>
      <c r="X10" s="41">
        <v>5052</v>
      </c>
      <c r="Z10" t="s">
        <v>19</v>
      </c>
      <c r="AA10" s="41">
        <v>5482</v>
      </c>
      <c r="AC10" t="s">
        <v>19</v>
      </c>
      <c r="AD10" s="41">
        <v>6236</v>
      </c>
      <c r="AF10" t="s">
        <v>30</v>
      </c>
      <c r="AG10" s="114">
        <v>7612</v>
      </c>
      <c r="AH10" s="114"/>
      <c r="AI10" t="s">
        <v>19</v>
      </c>
      <c r="AJ10" s="114">
        <v>8042</v>
      </c>
      <c r="AL10" t="s">
        <v>19</v>
      </c>
      <c r="AM10" s="41">
        <v>8410</v>
      </c>
    </row>
    <row r="11" spans="1:39" ht="15.75" x14ac:dyDescent="0.25">
      <c r="A11" s="23">
        <v>100</v>
      </c>
      <c r="B11" s="12"/>
      <c r="C11" s="11"/>
      <c r="D11" s="24"/>
      <c r="E11" s="10"/>
      <c r="F11" s="23">
        <v>100</v>
      </c>
      <c r="G11" s="11"/>
      <c r="H11" s="11"/>
      <c r="I11" s="11"/>
      <c r="J11" s="27"/>
      <c r="K11" s="27"/>
      <c r="L11" s="29"/>
      <c r="M11" s="1"/>
      <c r="P11" s="42"/>
      <c r="Q11" t="s">
        <v>25</v>
      </c>
      <c r="R11" s="46">
        <v>5012</v>
      </c>
      <c r="S11" s="46"/>
      <c r="T11" s="114" t="s">
        <v>25</v>
      </c>
      <c r="U11" s="114">
        <v>5440</v>
      </c>
      <c r="W11" t="s">
        <v>25</v>
      </c>
      <c r="X11" s="41">
        <v>5392</v>
      </c>
      <c r="Z11" t="s">
        <v>28</v>
      </c>
      <c r="AA11" s="41">
        <v>5820</v>
      </c>
      <c r="AC11" t="s">
        <v>25</v>
      </c>
      <c r="AD11" s="41">
        <v>6576</v>
      </c>
      <c r="AF11" t="s">
        <v>25</v>
      </c>
      <c r="AG11" s="114">
        <v>7952</v>
      </c>
      <c r="AH11" s="114"/>
      <c r="AI11" t="s">
        <v>25</v>
      </c>
      <c r="AJ11" s="114">
        <v>8380</v>
      </c>
      <c r="AL11" t="s">
        <v>25</v>
      </c>
      <c r="AM11" s="41">
        <v>8750</v>
      </c>
    </row>
    <row r="12" spans="1:39" ht="15.75" x14ac:dyDescent="0.25">
      <c r="A12" s="23"/>
      <c r="B12" s="12"/>
      <c r="C12" s="11"/>
      <c r="D12" s="24"/>
      <c r="E12" s="10"/>
      <c r="F12" s="23"/>
      <c r="G12" s="11"/>
      <c r="H12" s="11"/>
      <c r="I12" s="11"/>
      <c r="J12" s="27"/>
      <c r="K12" s="27"/>
      <c r="L12" s="29"/>
      <c r="M12" s="1"/>
      <c r="P12" s="42"/>
      <c r="R12" s="46"/>
      <c r="S12" s="46"/>
      <c r="T12" s="114"/>
      <c r="U12" s="114"/>
      <c r="X12" s="41"/>
      <c r="AA12" s="41"/>
      <c r="AD12" s="41"/>
      <c r="AG12" s="114"/>
      <c r="AH12" s="114"/>
      <c r="AJ12" s="114"/>
      <c r="AM12" s="41"/>
    </row>
    <row r="13" spans="1:39" ht="15.75" x14ac:dyDescent="0.25">
      <c r="A13" s="23"/>
      <c r="B13" s="12"/>
      <c r="C13" s="11"/>
      <c r="D13" s="24"/>
      <c r="E13" s="10"/>
      <c r="F13" s="23"/>
      <c r="G13" s="11"/>
      <c r="H13" s="11"/>
      <c r="I13" s="11"/>
      <c r="J13" s="27"/>
      <c r="K13" s="27"/>
      <c r="L13" s="29"/>
      <c r="M13" s="1"/>
      <c r="P13" s="42" t="s">
        <v>55</v>
      </c>
      <c r="Q13" s="62" t="s">
        <v>22</v>
      </c>
      <c r="R13" s="46">
        <v>5860</v>
      </c>
      <c r="S13" s="46"/>
      <c r="T13" s="113" t="s">
        <v>27</v>
      </c>
      <c r="U13" s="114">
        <v>6290</v>
      </c>
      <c r="W13" s="62" t="s">
        <v>15</v>
      </c>
      <c r="X13" s="41">
        <v>6212</v>
      </c>
      <c r="Z13" s="62" t="s">
        <v>18</v>
      </c>
      <c r="AA13" s="41">
        <v>6644</v>
      </c>
      <c r="AC13" s="62" t="s">
        <v>23</v>
      </c>
      <c r="AD13" s="41">
        <v>7408</v>
      </c>
      <c r="AF13" s="62" t="s">
        <v>24</v>
      </c>
      <c r="AG13" s="114">
        <v>8592</v>
      </c>
      <c r="AH13" s="114"/>
      <c r="AI13" s="62" t="s">
        <v>29</v>
      </c>
      <c r="AJ13" s="114">
        <v>9022</v>
      </c>
      <c r="AL13" s="62" t="s">
        <v>32</v>
      </c>
      <c r="AM13" s="41">
        <v>9388</v>
      </c>
    </row>
    <row r="14" spans="1:39" ht="15.75" x14ac:dyDescent="0.25">
      <c r="A14" s="23"/>
      <c r="B14" s="12"/>
      <c r="C14" s="11"/>
      <c r="D14" s="24"/>
      <c r="E14" s="10"/>
      <c r="F14" s="23"/>
      <c r="G14" s="11"/>
      <c r="H14" s="11"/>
      <c r="I14" s="11"/>
      <c r="J14" s="27"/>
      <c r="K14" s="27"/>
      <c r="L14" s="29"/>
      <c r="M14" s="1"/>
      <c r="P14" s="42"/>
      <c r="Q14" t="s">
        <v>19</v>
      </c>
      <c r="R14" s="46">
        <v>6090</v>
      </c>
      <c r="S14" s="46"/>
      <c r="T14" s="114" t="s">
        <v>19</v>
      </c>
      <c r="U14" s="114">
        <v>6520</v>
      </c>
      <c r="W14" t="s">
        <v>19</v>
      </c>
      <c r="X14" s="41">
        <v>6444</v>
      </c>
      <c r="Z14" t="s">
        <v>19</v>
      </c>
      <c r="AA14" s="41">
        <v>6872</v>
      </c>
      <c r="AC14" t="s">
        <v>19</v>
      </c>
      <c r="AD14" s="41">
        <v>7638</v>
      </c>
      <c r="AF14" t="s">
        <v>30</v>
      </c>
      <c r="AG14" s="114">
        <v>8820</v>
      </c>
      <c r="AH14" s="114"/>
      <c r="AI14" t="s">
        <v>19</v>
      </c>
      <c r="AJ14" s="114">
        <v>9252</v>
      </c>
      <c r="AL14" t="s">
        <v>19</v>
      </c>
      <c r="AM14" s="41">
        <v>9618</v>
      </c>
    </row>
    <row r="15" spans="1:39" ht="15.75" x14ac:dyDescent="0.25">
      <c r="A15" s="23"/>
      <c r="B15" s="12"/>
      <c r="C15" s="11"/>
      <c r="D15" s="24"/>
      <c r="E15" s="10"/>
      <c r="F15" s="23"/>
      <c r="G15" s="11"/>
      <c r="H15" s="11"/>
      <c r="I15" s="11"/>
      <c r="J15" s="27"/>
      <c r="K15" s="27"/>
      <c r="L15" s="29"/>
      <c r="M15" s="1"/>
      <c r="P15" s="42"/>
      <c r="Q15" t="s">
        <v>25</v>
      </c>
      <c r="R15" s="46">
        <v>6430</v>
      </c>
      <c r="S15" s="46"/>
      <c r="T15" s="114" t="s">
        <v>25</v>
      </c>
      <c r="U15" s="114">
        <v>6860</v>
      </c>
      <c r="W15" t="s">
        <v>25</v>
      </c>
      <c r="X15" s="41">
        <v>6782</v>
      </c>
      <c r="Z15" t="s">
        <v>28</v>
      </c>
      <c r="AA15" s="41">
        <v>7212</v>
      </c>
      <c r="AC15" t="s">
        <v>25</v>
      </c>
      <c r="AD15" s="41">
        <v>7976</v>
      </c>
      <c r="AF15" t="s">
        <v>25</v>
      </c>
      <c r="AG15" s="114">
        <v>9162</v>
      </c>
      <c r="AH15" s="114"/>
      <c r="AI15" t="s">
        <v>25</v>
      </c>
      <c r="AJ15" s="114">
        <v>9592</v>
      </c>
      <c r="AL15" t="s">
        <v>25</v>
      </c>
      <c r="AM15" s="41">
        <v>9958</v>
      </c>
    </row>
    <row r="16" spans="1:39" ht="15.75" x14ac:dyDescent="0.25">
      <c r="A16" s="23"/>
      <c r="B16" s="12"/>
      <c r="C16" s="11"/>
      <c r="D16" s="24"/>
      <c r="E16" s="10"/>
      <c r="F16" s="23"/>
      <c r="G16" s="11"/>
      <c r="H16" s="11"/>
      <c r="I16" s="11"/>
      <c r="J16" s="27"/>
      <c r="K16" s="27"/>
      <c r="L16" s="29"/>
      <c r="M16" s="1"/>
      <c r="P16" s="42"/>
      <c r="R16" s="46"/>
      <c r="S16" s="46"/>
      <c r="T16" s="114"/>
      <c r="U16" s="114"/>
      <c r="X16" s="41"/>
      <c r="AA16" s="41"/>
      <c r="AD16" s="41"/>
      <c r="AG16" s="114"/>
      <c r="AH16" s="114"/>
      <c r="AJ16" s="114"/>
      <c r="AM16" s="41"/>
    </row>
    <row r="17" spans="1:39" ht="15.75" x14ac:dyDescent="0.25">
      <c r="A17" s="23"/>
      <c r="B17" s="12"/>
      <c r="C17" s="11"/>
      <c r="D17" s="24"/>
      <c r="E17" s="10"/>
      <c r="F17" s="23"/>
      <c r="G17" s="11"/>
      <c r="H17" s="11"/>
      <c r="I17" s="11"/>
      <c r="J17" s="27"/>
      <c r="K17" s="27"/>
      <c r="L17" s="29"/>
      <c r="M17" s="1"/>
      <c r="P17" s="42" t="s">
        <v>56</v>
      </c>
      <c r="Q17" s="62" t="s">
        <v>22</v>
      </c>
      <c r="R17" s="46">
        <v>7028</v>
      </c>
      <c r="S17" s="46"/>
      <c r="T17" s="113" t="s">
        <v>27</v>
      </c>
      <c r="U17" s="114">
        <v>7458</v>
      </c>
      <c r="W17" s="62" t="s">
        <v>15</v>
      </c>
      <c r="X17" s="41">
        <v>7396</v>
      </c>
      <c r="Z17" s="62" t="s">
        <v>18</v>
      </c>
      <c r="AA17" s="41">
        <v>7826</v>
      </c>
      <c r="AC17" s="62" t="s">
        <v>23</v>
      </c>
      <c r="AD17" s="41">
        <v>8510</v>
      </c>
      <c r="AF17" s="62" t="s">
        <v>24</v>
      </c>
      <c r="AG17" s="114">
        <v>9716</v>
      </c>
      <c r="AH17" s="114"/>
      <c r="AI17" s="62" t="s">
        <v>29</v>
      </c>
      <c r="AJ17" s="114">
        <v>10144</v>
      </c>
      <c r="AL17" s="62" t="s">
        <v>32</v>
      </c>
      <c r="AM17" s="41">
        <v>10510</v>
      </c>
    </row>
    <row r="18" spans="1:39" ht="15.75" x14ac:dyDescent="0.25">
      <c r="A18" s="23"/>
      <c r="B18" s="12"/>
      <c r="C18" s="11"/>
      <c r="D18" s="24"/>
      <c r="E18" s="10"/>
      <c r="F18" s="23"/>
      <c r="G18" s="11"/>
      <c r="H18" s="11"/>
      <c r="I18" s="11"/>
      <c r="J18" s="27"/>
      <c r="K18" s="27"/>
      <c r="L18" s="29"/>
      <c r="M18" s="1"/>
      <c r="P18" s="42"/>
      <c r="Q18" t="s">
        <v>19</v>
      </c>
      <c r="R18" s="46">
        <v>7256</v>
      </c>
      <c r="S18" s="46"/>
      <c r="T18" s="114" t="s">
        <v>19</v>
      </c>
      <c r="U18" s="114">
        <v>7686</v>
      </c>
      <c r="W18" t="s">
        <v>19</v>
      </c>
      <c r="X18" s="41">
        <v>7624</v>
      </c>
      <c r="Z18" t="s">
        <v>19</v>
      </c>
      <c r="AA18" s="41">
        <v>8054</v>
      </c>
      <c r="AC18" t="s">
        <v>19</v>
      </c>
      <c r="AD18" s="41">
        <v>8742</v>
      </c>
      <c r="AF18" t="s">
        <v>30</v>
      </c>
      <c r="AG18" s="114">
        <v>9944</v>
      </c>
      <c r="AH18" s="114"/>
      <c r="AI18" t="s">
        <v>19</v>
      </c>
      <c r="AJ18" s="114">
        <v>10374</v>
      </c>
      <c r="AL18" t="s">
        <v>19</v>
      </c>
      <c r="AM18" s="41">
        <v>10738</v>
      </c>
    </row>
    <row r="19" spans="1:39" ht="15.75" x14ac:dyDescent="0.25">
      <c r="A19" s="23"/>
      <c r="B19" s="12"/>
      <c r="C19" s="11"/>
      <c r="D19" s="24"/>
      <c r="E19" s="10"/>
      <c r="F19" s="23"/>
      <c r="G19" s="11"/>
      <c r="H19" s="11"/>
      <c r="I19" s="11"/>
      <c r="J19" s="27"/>
      <c r="K19" s="27"/>
      <c r="L19" s="29"/>
      <c r="M19" s="1"/>
      <c r="P19" s="42"/>
      <c r="Q19" t="s">
        <v>25</v>
      </c>
      <c r="R19" s="46">
        <v>7596</v>
      </c>
      <c r="S19" s="46"/>
      <c r="T19" s="114" t="s">
        <v>25</v>
      </c>
      <c r="U19" s="114">
        <v>8026</v>
      </c>
      <c r="W19" t="s">
        <v>25</v>
      </c>
      <c r="X19" s="41">
        <v>7964</v>
      </c>
      <c r="Z19" t="s">
        <v>28</v>
      </c>
      <c r="AA19" s="41">
        <v>8394</v>
      </c>
      <c r="AC19" t="s">
        <v>25</v>
      </c>
      <c r="AD19" s="41">
        <v>9080</v>
      </c>
      <c r="AF19" t="s">
        <v>25</v>
      </c>
      <c r="AG19" s="114">
        <v>10284</v>
      </c>
      <c r="AH19" s="114"/>
      <c r="AI19" t="s">
        <v>25</v>
      </c>
      <c r="AJ19" s="114">
        <v>10714</v>
      </c>
      <c r="AL19" t="s">
        <v>25</v>
      </c>
      <c r="AM19" s="41">
        <v>11078</v>
      </c>
    </row>
    <row r="20" spans="1:39" ht="15.75" x14ac:dyDescent="0.25">
      <c r="A20" s="23"/>
      <c r="B20" s="12"/>
      <c r="C20" s="11"/>
      <c r="D20" s="24"/>
      <c r="E20" s="10"/>
      <c r="F20" s="23"/>
      <c r="G20" s="11"/>
      <c r="H20" s="11"/>
      <c r="I20" s="11"/>
      <c r="J20" s="27"/>
      <c r="K20" s="27"/>
      <c r="L20" s="29"/>
      <c r="M20" s="1"/>
      <c r="P20" s="42"/>
      <c r="R20" s="46"/>
      <c r="T20" s="114"/>
      <c r="U20" s="114"/>
      <c r="X20" s="41"/>
      <c r="AA20" s="41"/>
      <c r="AD20" s="41"/>
      <c r="AG20" s="114"/>
      <c r="AH20" s="114"/>
      <c r="AI20" s="114"/>
      <c r="AJ20" s="114"/>
      <c r="AM20" s="41"/>
    </row>
    <row r="21" spans="1:39" ht="15.75" x14ac:dyDescent="0.25">
      <c r="A21" s="23" t="s">
        <v>15</v>
      </c>
      <c r="B21" s="26">
        <v>4372</v>
      </c>
      <c r="C21" s="11"/>
      <c r="D21" s="28">
        <v>4592</v>
      </c>
      <c r="E21" s="10"/>
      <c r="F21" s="23" t="s">
        <v>15</v>
      </c>
      <c r="G21" s="11"/>
      <c r="H21" s="11"/>
      <c r="I21" s="11"/>
      <c r="J21" s="27">
        <v>4372</v>
      </c>
      <c r="K21" s="27"/>
      <c r="L21" s="29">
        <v>4592</v>
      </c>
      <c r="M21" s="1"/>
      <c r="P21" s="42" t="s">
        <v>57</v>
      </c>
      <c r="Q21" s="62" t="s">
        <v>22</v>
      </c>
      <c r="R21" s="46">
        <v>9104</v>
      </c>
      <c r="T21" s="113" t="s">
        <v>27</v>
      </c>
      <c r="U21" s="114">
        <v>9534</v>
      </c>
      <c r="W21" s="62" t="s">
        <v>15</v>
      </c>
      <c r="X21" s="41">
        <v>9502</v>
      </c>
      <c r="Z21" s="62" t="s">
        <v>18</v>
      </c>
      <c r="AA21" s="41">
        <v>9932</v>
      </c>
      <c r="AC21" s="62" t="s">
        <v>23</v>
      </c>
      <c r="AD21" s="41">
        <v>10620</v>
      </c>
      <c r="AF21" s="62" t="s">
        <v>24</v>
      </c>
      <c r="AG21" s="114">
        <v>11894</v>
      </c>
      <c r="AH21" s="114"/>
      <c r="AI21" s="62" t="s">
        <v>29</v>
      </c>
      <c r="AJ21" s="114">
        <v>12324</v>
      </c>
      <c r="AL21" s="62" t="s">
        <v>32</v>
      </c>
      <c r="AM21" s="41">
        <v>12696</v>
      </c>
    </row>
    <row r="22" spans="1:39" ht="15.75" x14ac:dyDescent="0.25">
      <c r="A22" s="23" t="s">
        <v>19</v>
      </c>
      <c r="B22" s="26">
        <v>220</v>
      </c>
      <c r="C22" s="11"/>
      <c r="D22" s="28">
        <v>198</v>
      </c>
      <c r="E22" s="10"/>
      <c r="F22" s="23" t="s">
        <v>20</v>
      </c>
      <c r="G22" s="11"/>
      <c r="H22" s="11"/>
      <c r="I22" s="11"/>
      <c r="J22" s="27"/>
      <c r="K22" s="27"/>
      <c r="L22" s="29"/>
      <c r="M22" s="1"/>
      <c r="Q22" t="s">
        <v>19</v>
      </c>
      <c r="R22" s="46">
        <v>9334</v>
      </c>
      <c r="T22" s="114" t="s">
        <v>19</v>
      </c>
      <c r="U22" s="114">
        <v>9764</v>
      </c>
      <c r="W22" t="s">
        <v>19</v>
      </c>
      <c r="X22" s="41">
        <v>9730</v>
      </c>
      <c r="Z22" t="s">
        <v>19</v>
      </c>
      <c r="AA22" s="41">
        <v>10160</v>
      </c>
      <c r="AC22" t="s">
        <v>19</v>
      </c>
      <c r="AD22" s="41">
        <v>10850</v>
      </c>
      <c r="AF22" t="s">
        <v>30</v>
      </c>
      <c r="AG22" s="114">
        <v>12122</v>
      </c>
      <c r="AI22" t="s">
        <v>19</v>
      </c>
      <c r="AJ22" s="114">
        <v>12552</v>
      </c>
      <c r="AL22" t="s">
        <v>19</v>
      </c>
      <c r="AM22" s="41">
        <v>12926</v>
      </c>
    </row>
    <row r="23" spans="1:39" ht="15.75" x14ac:dyDescent="0.25">
      <c r="A23" s="30" t="s">
        <v>21</v>
      </c>
      <c r="B23" s="32">
        <v>4592</v>
      </c>
      <c r="C23" s="32" t="s">
        <v>12</v>
      </c>
      <c r="D23" s="33">
        <v>4790</v>
      </c>
      <c r="E23" s="10"/>
      <c r="F23" s="30" t="s">
        <v>21</v>
      </c>
      <c r="G23" s="11"/>
      <c r="H23" s="11"/>
      <c r="I23" s="11"/>
      <c r="J23" s="11"/>
      <c r="K23" s="11"/>
      <c r="L23" s="25"/>
      <c r="M23" s="1"/>
      <c r="Q23" t="s">
        <v>25</v>
      </c>
      <c r="R23" s="46">
        <v>9674</v>
      </c>
      <c r="T23" s="114" t="s">
        <v>25</v>
      </c>
      <c r="U23" s="114">
        <v>10104</v>
      </c>
      <c r="W23" t="s">
        <v>25</v>
      </c>
      <c r="X23" s="41">
        <v>10070</v>
      </c>
      <c r="Z23" t="s">
        <v>28</v>
      </c>
      <c r="AA23" s="41">
        <v>10500</v>
      </c>
      <c r="AC23" t="s">
        <v>25</v>
      </c>
      <c r="AD23" s="41">
        <v>11190</v>
      </c>
      <c r="AF23" t="s">
        <v>25</v>
      </c>
      <c r="AG23" s="114">
        <v>12462</v>
      </c>
      <c r="AI23" t="s">
        <v>25</v>
      </c>
      <c r="AJ23" s="114">
        <v>12892</v>
      </c>
      <c r="AL23" t="s">
        <v>25</v>
      </c>
      <c r="AM23" s="41">
        <v>13264</v>
      </c>
    </row>
    <row r="24" spans="1:39" ht="20.25" x14ac:dyDescent="0.3">
      <c r="A24" s="30"/>
      <c r="B24" s="32"/>
      <c r="C24" s="32"/>
      <c r="D24" s="33"/>
      <c r="E24" s="10"/>
      <c r="F24" s="30"/>
      <c r="G24" s="11"/>
      <c r="H24" s="11"/>
      <c r="I24" s="11"/>
      <c r="J24" s="11"/>
      <c r="K24" s="11"/>
      <c r="L24" s="25"/>
      <c r="M24" s="1"/>
      <c r="R24" s="65" t="s">
        <v>12</v>
      </c>
      <c r="AJ24" s="114"/>
      <c r="AM24" s="41" t="s">
        <v>12</v>
      </c>
    </row>
    <row r="25" spans="1:39" ht="15.75" x14ac:dyDescent="0.25">
      <c r="A25" s="30"/>
      <c r="B25" s="32"/>
      <c r="C25" s="32"/>
      <c r="D25" s="33"/>
      <c r="E25" s="10"/>
      <c r="F25" s="30"/>
      <c r="G25" s="11"/>
      <c r="H25" s="11"/>
      <c r="I25" s="11"/>
      <c r="J25" s="11"/>
      <c r="K25" s="11"/>
      <c r="L25" s="25"/>
      <c r="M25" s="1"/>
      <c r="R25" s="45"/>
      <c r="S25" s="45"/>
      <c r="T25" s="114"/>
      <c r="U25" s="114"/>
      <c r="AG25" s="114"/>
      <c r="AH25" s="114"/>
      <c r="AJ25" s="114"/>
    </row>
    <row r="26" spans="1:39" ht="15.75" x14ac:dyDescent="0.25">
      <c r="A26" s="30"/>
      <c r="B26" s="32"/>
      <c r="C26" s="32"/>
      <c r="D26" s="33"/>
      <c r="E26" s="10"/>
      <c r="F26" s="30"/>
      <c r="G26" s="11"/>
      <c r="H26" s="11"/>
      <c r="I26" s="11"/>
      <c r="J26" s="11"/>
      <c r="K26" s="11"/>
      <c r="L26" s="25"/>
      <c r="M26" s="1"/>
      <c r="P26" s="42" t="s">
        <v>86</v>
      </c>
      <c r="Q26" s="62" t="s">
        <v>22</v>
      </c>
      <c r="R26" s="46">
        <v>4044</v>
      </c>
      <c r="S26" s="46"/>
      <c r="T26" s="113" t="s">
        <v>27</v>
      </c>
      <c r="U26" s="114">
        <v>4474</v>
      </c>
      <c r="V26" t="s">
        <v>12</v>
      </c>
      <c r="W26" s="62" t="s">
        <v>15</v>
      </c>
      <c r="X26" s="41">
        <v>4390</v>
      </c>
      <c r="Z26" s="62" t="s">
        <v>18</v>
      </c>
      <c r="AA26" s="41">
        <v>4820</v>
      </c>
      <c r="AC26" s="62" t="s">
        <v>23</v>
      </c>
      <c r="AD26" s="41">
        <v>5400</v>
      </c>
      <c r="AF26" s="62" t="s">
        <v>24</v>
      </c>
      <c r="AG26" s="114">
        <v>6868</v>
      </c>
      <c r="AH26" s="114"/>
      <c r="AI26" s="62" t="s">
        <v>29</v>
      </c>
      <c r="AJ26" s="114">
        <v>7298</v>
      </c>
      <c r="AL26" s="62" t="s">
        <v>32</v>
      </c>
      <c r="AM26" s="41">
        <v>7662</v>
      </c>
    </row>
    <row r="27" spans="1:39" ht="15.75" x14ac:dyDescent="0.25">
      <c r="A27" s="30"/>
      <c r="B27" s="32"/>
      <c r="C27" s="32"/>
      <c r="D27" s="33"/>
      <c r="E27" s="10"/>
      <c r="F27" s="30"/>
      <c r="G27" s="11"/>
      <c r="H27" s="11"/>
      <c r="I27" s="11"/>
      <c r="J27" s="11"/>
      <c r="K27" s="11"/>
      <c r="L27" s="25"/>
      <c r="M27" s="1"/>
      <c r="P27" s="42"/>
      <c r="Q27" t="s">
        <v>19</v>
      </c>
      <c r="R27" s="46">
        <v>4272</v>
      </c>
      <c r="S27" s="46"/>
      <c r="T27" s="114" t="s">
        <v>19</v>
      </c>
      <c r="U27" s="114">
        <v>4702</v>
      </c>
      <c r="W27" t="s">
        <v>19</v>
      </c>
      <c r="X27" s="41">
        <v>4618</v>
      </c>
      <c r="Z27" t="s">
        <v>19</v>
      </c>
      <c r="AA27" s="41">
        <v>5050</v>
      </c>
      <c r="AC27" t="s">
        <v>19</v>
      </c>
      <c r="AD27" s="41">
        <v>5628</v>
      </c>
      <c r="AF27" t="s">
        <v>30</v>
      </c>
      <c r="AG27" s="114">
        <v>7096</v>
      </c>
      <c r="AH27" s="114"/>
      <c r="AI27" t="s">
        <v>19</v>
      </c>
      <c r="AJ27" s="114">
        <v>7528</v>
      </c>
      <c r="AL27" t="s">
        <v>19</v>
      </c>
      <c r="AM27" s="41">
        <v>7890</v>
      </c>
    </row>
    <row r="28" spans="1:39" ht="15.75" x14ac:dyDescent="0.25">
      <c r="A28" s="30"/>
      <c r="B28" s="32"/>
      <c r="C28" s="32"/>
      <c r="D28" s="33"/>
      <c r="E28" s="10"/>
      <c r="F28" s="30"/>
      <c r="G28" s="11"/>
      <c r="H28" s="11"/>
      <c r="I28" s="11"/>
      <c r="J28" s="11"/>
      <c r="K28" s="11"/>
      <c r="L28" s="25"/>
      <c r="M28" s="1"/>
      <c r="P28" s="42"/>
      <c r="Q28" t="s">
        <v>25</v>
      </c>
      <c r="R28" s="46">
        <v>4612</v>
      </c>
      <c r="S28" s="46"/>
      <c r="T28" s="114" t="s">
        <v>25</v>
      </c>
      <c r="U28" s="114">
        <v>5044</v>
      </c>
      <c r="W28" t="s">
        <v>25</v>
      </c>
      <c r="X28" s="41">
        <v>4960</v>
      </c>
      <c r="Z28" t="s">
        <v>28</v>
      </c>
      <c r="AA28" s="41">
        <v>5390</v>
      </c>
      <c r="AC28" t="s">
        <v>25</v>
      </c>
      <c r="AD28" s="41">
        <v>5970</v>
      </c>
      <c r="AF28" t="s">
        <v>25</v>
      </c>
      <c r="AG28" s="114">
        <v>7438</v>
      </c>
      <c r="AH28" s="114"/>
      <c r="AI28" t="s">
        <v>25</v>
      </c>
      <c r="AJ28" s="114">
        <v>7868</v>
      </c>
      <c r="AL28" t="s">
        <v>25</v>
      </c>
      <c r="AM28" s="41">
        <v>8230</v>
      </c>
    </row>
    <row r="29" spans="1:39" ht="15.75" x14ac:dyDescent="0.25">
      <c r="A29" s="30"/>
      <c r="B29" s="32"/>
      <c r="C29" s="32"/>
      <c r="D29" s="33"/>
      <c r="E29" s="10"/>
      <c r="F29" s="30"/>
      <c r="G29" s="11"/>
      <c r="H29" s="11"/>
      <c r="I29" s="11"/>
      <c r="J29" s="11"/>
      <c r="K29" s="11"/>
      <c r="L29" s="25"/>
      <c r="M29" s="1"/>
      <c r="P29" s="42"/>
      <c r="R29" s="46"/>
      <c r="S29" s="46"/>
      <c r="T29" s="114"/>
      <c r="U29" s="114"/>
      <c r="X29" s="41"/>
      <c r="AA29" s="41"/>
      <c r="AD29" s="41"/>
      <c r="AG29" s="114"/>
      <c r="AH29" s="114"/>
      <c r="AJ29" s="114"/>
      <c r="AM29" s="41"/>
    </row>
    <row r="30" spans="1:39" ht="15.75" x14ac:dyDescent="0.25">
      <c r="A30" s="30"/>
      <c r="B30" s="32"/>
      <c r="C30" s="32"/>
      <c r="D30" s="33"/>
      <c r="E30" s="10"/>
      <c r="F30" s="30"/>
      <c r="G30" s="11"/>
      <c r="H30" s="11"/>
      <c r="I30" s="11"/>
      <c r="J30" s="11"/>
      <c r="K30" s="11"/>
      <c r="L30" s="25"/>
      <c r="M30" s="1"/>
      <c r="P30" s="42" t="s">
        <v>87</v>
      </c>
      <c r="Q30" s="62" t="s">
        <v>22</v>
      </c>
      <c r="R30" s="46">
        <v>5284</v>
      </c>
      <c r="S30" s="46"/>
      <c r="T30" s="113" t="s">
        <v>27</v>
      </c>
      <c r="U30" s="114">
        <v>5716</v>
      </c>
      <c r="W30" s="62" t="s">
        <v>15</v>
      </c>
      <c r="X30" s="41">
        <v>5646</v>
      </c>
      <c r="Z30" s="62" t="s">
        <v>18</v>
      </c>
      <c r="AA30" s="41">
        <v>6076</v>
      </c>
      <c r="AC30" s="62" t="s">
        <v>23</v>
      </c>
      <c r="AD30" s="41">
        <v>6810</v>
      </c>
      <c r="AF30" s="62" t="s">
        <v>24</v>
      </c>
      <c r="AG30" s="114">
        <v>8040</v>
      </c>
      <c r="AH30" s="114"/>
      <c r="AI30" s="62" t="s">
        <v>29</v>
      </c>
      <c r="AJ30" s="114">
        <v>8468</v>
      </c>
      <c r="AL30" s="62" t="s">
        <v>32</v>
      </c>
      <c r="AM30" s="41">
        <v>8838</v>
      </c>
    </row>
    <row r="31" spans="1:39" ht="15.75" x14ac:dyDescent="0.25">
      <c r="A31" s="30"/>
      <c r="B31" s="32"/>
      <c r="C31" s="32"/>
      <c r="D31" s="33"/>
      <c r="E31" s="10"/>
      <c r="F31" s="30"/>
      <c r="G31" s="11"/>
      <c r="H31" s="11"/>
      <c r="I31" s="11"/>
      <c r="J31" s="11"/>
      <c r="K31" s="11"/>
      <c r="L31" s="25"/>
      <c r="M31" s="1"/>
      <c r="P31" s="42"/>
      <c r="Q31" t="s">
        <v>19</v>
      </c>
      <c r="R31" s="46">
        <v>5514</v>
      </c>
      <c r="S31" s="46"/>
      <c r="T31" s="114" t="s">
        <v>19</v>
      </c>
      <c r="U31" s="114">
        <v>5944</v>
      </c>
      <c r="W31" t="s">
        <v>19</v>
      </c>
      <c r="X31" s="41">
        <v>5876</v>
      </c>
      <c r="Z31" t="s">
        <v>19</v>
      </c>
      <c r="AA31" s="41">
        <v>6306</v>
      </c>
      <c r="AC31" t="s">
        <v>19</v>
      </c>
      <c r="AD31" s="41">
        <v>7038</v>
      </c>
      <c r="AF31" t="s">
        <v>30</v>
      </c>
      <c r="AG31" s="114">
        <v>8268</v>
      </c>
      <c r="AH31" s="114"/>
      <c r="AI31" t="s">
        <v>19</v>
      </c>
      <c r="AJ31" s="114">
        <v>8700</v>
      </c>
      <c r="AL31" t="s">
        <v>19</v>
      </c>
      <c r="AM31" s="41">
        <v>9066</v>
      </c>
    </row>
    <row r="32" spans="1:39" ht="15.75" x14ac:dyDescent="0.25">
      <c r="A32" s="30"/>
      <c r="B32" s="32"/>
      <c r="C32" s="32"/>
      <c r="D32" s="33"/>
      <c r="E32" s="10"/>
      <c r="F32" s="30"/>
      <c r="G32" s="11"/>
      <c r="H32" s="11"/>
      <c r="I32" s="11"/>
      <c r="J32" s="11"/>
      <c r="K32" s="11"/>
      <c r="L32" s="25"/>
      <c r="M32" s="1"/>
      <c r="P32" s="42"/>
      <c r="Q32" t="s">
        <v>25</v>
      </c>
      <c r="R32" s="46">
        <v>5854</v>
      </c>
      <c r="S32" s="46"/>
      <c r="T32" s="114" t="s">
        <v>25</v>
      </c>
      <c r="U32" s="114">
        <v>6284</v>
      </c>
      <c r="W32" t="s">
        <v>25</v>
      </c>
      <c r="X32" s="41">
        <v>6214</v>
      </c>
      <c r="Z32" t="s">
        <v>28</v>
      </c>
      <c r="AA32" s="41">
        <v>6646</v>
      </c>
      <c r="AC32" t="s">
        <v>25</v>
      </c>
      <c r="AD32" s="41">
        <v>7378</v>
      </c>
      <c r="AF32" t="s">
        <v>25</v>
      </c>
      <c r="AG32" s="114">
        <v>8608</v>
      </c>
      <c r="AH32" s="114"/>
      <c r="AI32" t="s">
        <v>25</v>
      </c>
      <c r="AJ32" s="114">
        <v>9038</v>
      </c>
      <c r="AL32" t="s">
        <v>25</v>
      </c>
      <c r="AM32" s="41">
        <v>9406</v>
      </c>
    </row>
    <row r="33" spans="1:39" ht="15.75" x14ac:dyDescent="0.25">
      <c r="A33" s="30"/>
      <c r="B33" s="32"/>
      <c r="C33" s="32"/>
      <c r="D33" s="33"/>
      <c r="E33" s="10"/>
      <c r="F33" s="30"/>
      <c r="G33" s="11"/>
      <c r="H33" s="11"/>
      <c r="I33" s="11"/>
      <c r="J33" s="11"/>
      <c r="K33" s="11"/>
      <c r="L33" s="25"/>
      <c r="M33" s="1"/>
      <c r="P33" s="42"/>
      <c r="R33" s="46"/>
      <c r="S33" s="46"/>
      <c r="T33" s="114"/>
      <c r="U33" s="114"/>
      <c r="X33" s="41"/>
      <c r="AA33" s="41"/>
      <c r="AD33" s="41"/>
      <c r="AG33" s="114"/>
      <c r="AH33" s="114"/>
      <c r="AJ33" s="114"/>
      <c r="AM33" s="41"/>
    </row>
    <row r="34" spans="1:39" ht="15.75" x14ac:dyDescent="0.25">
      <c r="A34" s="30"/>
      <c r="B34" s="32"/>
      <c r="C34" s="32"/>
      <c r="D34" s="33"/>
      <c r="E34" s="10"/>
      <c r="F34" s="30"/>
      <c r="G34" s="11"/>
      <c r="H34" s="11"/>
      <c r="I34" s="11"/>
      <c r="J34" s="11"/>
      <c r="K34" s="11"/>
      <c r="L34" s="25"/>
      <c r="M34" s="1"/>
      <c r="P34" s="42" t="s">
        <v>88</v>
      </c>
      <c r="Q34" s="62" t="s">
        <v>22</v>
      </c>
      <c r="R34" s="46">
        <v>6498</v>
      </c>
      <c r="S34" s="46"/>
      <c r="T34" s="113" t="s">
        <v>27</v>
      </c>
      <c r="U34" s="114">
        <v>6928</v>
      </c>
      <c r="W34" s="62" t="s">
        <v>15</v>
      </c>
      <c r="X34" s="41">
        <v>6850</v>
      </c>
      <c r="Z34" s="62" t="s">
        <v>18</v>
      </c>
      <c r="AA34" s="41">
        <v>7278</v>
      </c>
      <c r="AC34" s="62" t="s">
        <v>23</v>
      </c>
      <c r="AD34" s="41">
        <v>7948</v>
      </c>
      <c r="AF34" s="62" t="s">
        <v>24</v>
      </c>
      <c r="AG34" s="114">
        <v>9294</v>
      </c>
      <c r="AH34" s="114"/>
      <c r="AI34" s="62" t="s">
        <v>29</v>
      </c>
      <c r="AJ34" s="114">
        <v>9724</v>
      </c>
      <c r="AL34" s="62" t="s">
        <v>32</v>
      </c>
      <c r="AM34" s="41">
        <v>10092</v>
      </c>
    </row>
    <row r="35" spans="1:39" ht="15.75" x14ac:dyDescent="0.25">
      <c r="A35" s="30"/>
      <c r="B35" s="32"/>
      <c r="C35" s="32"/>
      <c r="D35" s="33"/>
      <c r="E35" s="10"/>
      <c r="F35" s="30"/>
      <c r="G35" s="11"/>
      <c r="H35" s="11"/>
      <c r="I35" s="11"/>
      <c r="J35" s="11"/>
      <c r="K35" s="11"/>
      <c r="L35" s="25"/>
      <c r="M35" s="1"/>
      <c r="P35" s="42"/>
      <c r="Q35" t="s">
        <v>19</v>
      </c>
      <c r="R35" s="46">
        <v>6728</v>
      </c>
      <c r="S35" s="46"/>
      <c r="T35" s="114" t="s">
        <v>19</v>
      </c>
      <c r="U35" s="114">
        <v>7158</v>
      </c>
      <c r="W35" t="s">
        <v>19</v>
      </c>
      <c r="X35" s="41">
        <v>7078</v>
      </c>
      <c r="Z35" t="s">
        <v>19</v>
      </c>
      <c r="AA35" s="41">
        <v>7508</v>
      </c>
      <c r="AC35" t="s">
        <v>19</v>
      </c>
      <c r="AD35" s="41">
        <v>8176</v>
      </c>
      <c r="AF35" t="s">
        <v>30</v>
      </c>
      <c r="AG35" s="114">
        <v>9522</v>
      </c>
      <c r="AH35" s="114"/>
      <c r="AI35" t="s">
        <v>19</v>
      </c>
      <c r="AJ35" s="114">
        <v>9952</v>
      </c>
      <c r="AL35" t="s">
        <v>19</v>
      </c>
      <c r="AM35" s="41">
        <v>10320</v>
      </c>
    </row>
    <row r="36" spans="1:39" ht="15.75" x14ac:dyDescent="0.25">
      <c r="A36" s="30"/>
      <c r="B36" s="32"/>
      <c r="C36" s="32"/>
      <c r="D36" s="33"/>
      <c r="E36" s="10"/>
      <c r="F36" s="30"/>
      <c r="G36" s="11"/>
      <c r="H36" s="11"/>
      <c r="I36" s="11"/>
      <c r="J36" s="11"/>
      <c r="K36" s="11"/>
      <c r="L36" s="25"/>
      <c r="M36" s="1"/>
      <c r="P36" s="42"/>
      <c r="Q36" t="s">
        <v>25</v>
      </c>
      <c r="R36" s="46">
        <v>7068</v>
      </c>
      <c r="S36" s="46"/>
      <c r="T36" s="114" t="s">
        <v>25</v>
      </c>
      <c r="U36" s="114">
        <v>7496</v>
      </c>
      <c r="W36" t="s">
        <v>25</v>
      </c>
      <c r="X36" s="41">
        <v>7418</v>
      </c>
      <c r="Z36" t="s">
        <v>28</v>
      </c>
      <c r="AA36" s="41">
        <v>7846</v>
      </c>
      <c r="AC36" t="s">
        <v>25</v>
      </c>
      <c r="AD36" s="41">
        <v>8516</v>
      </c>
      <c r="AF36" t="s">
        <v>25</v>
      </c>
      <c r="AG36" s="114">
        <v>9862</v>
      </c>
      <c r="AH36" s="114"/>
      <c r="AI36" t="s">
        <v>25</v>
      </c>
      <c r="AJ36" s="114">
        <v>10294</v>
      </c>
      <c r="AL36" t="s">
        <v>25</v>
      </c>
      <c r="AM36" s="41">
        <v>10660</v>
      </c>
    </row>
    <row r="37" spans="1:39" ht="15.75" x14ac:dyDescent="0.25">
      <c r="A37" s="30"/>
      <c r="B37" s="32"/>
      <c r="C37" s="32"/>
      <c r="D37" s="33"/>
      <c r="E37" s="10"/>
      <c r="F37" s="30"/>
      <c r="G37" s="11"/>
      <c r="H37" s="11"/>
      <c r="I37" s="11"/>
      <c r="J37" s="11"/>
      <c r="K37" s="11"/>
      <c r="L37" s="25"/>
      <c r="M37" s="1"/>
      <c r="P37" s="42"/>
      <c r="R37" s="46"/>
      <c r="T37" s="114"/>
      <c r="U37" s="114"/>
      <c r="X37" s="41"/>
      <c r="AA37" s="41"/>
      <c r="AD37" s="41"/>
      <c r="AG37" s="114"/>
      <c r="AH37" s="114"/>
      <c r="AI37" s="114"/>
      <c r="AJ37" s="114"/>
      <c r="AM37" s="41"/>
    </row>
    <row r="38" spans="1:39" ht="15.75" x14ac:dyDescent="0.25">
      <c r="A38" s="30"/>
      <c r="B38" s="32"/>
      <c r="C38" s="32"/>
      <c r="D38" s="33"/>
      <c r="E38" s="10"/>
      <c r="F38" s="30"/>
      <c r="G38" s="11"/>
      <c r="H38" s="11"/>
      <c r="I38" s="11"/>
      <c r="J38" s="11"/>
      <c r="K38" s="11"/>
      <c r="L38" s="25"/>
      <c r="M38" s="1"/>
      <c r="P38" s="42" t="s">
        <v>89</v>
      </c>
      <c r="Q38" s="62" t="s">
        <v>22</v>
      </c>
      <c r="R38" s="46">
        <v>8566</v>
      </c>
      <c r="T38" s="113" t="s">
        <v>27</v>
      </c>
      <c r="U38" s="114">
        <v>8996</v>
      </c>
      <c r="W38" s="62" t="s">
        <v>15</v>
      </c>
      <c r="X38" s="41">
        <v>8946</v>
      </c>
      <c r="Z38" s="62" t="s">
        <v>18</v>
      </c>
      <c r="AA38" s="41">
        <v>9378</v>
      </c>
      <c r="AC38" s="62" t="s">
        <v>23</v>
      </c>
      <c r="AD38" s="41">
        <v>10132</v>
      </c>
      <c r="AF38" s="62" t="s">
        <v>24</v>
      </c>
      <c r="AG38" s="114">
        <v>11360</v>
      </c>
      <c r="AH38" s="114"/>
      <c r="AI38" s="62" t="s">
        <v>29</v>
      </c>
      <c r="AJ38" s="114">
        <v>11790</v>
      </c>
      <c r="AL38" s="62" t="s">
        <v>32</v>
      </c>
      <c r="AM38" s="41">
        <v>12152</v>
      </c>
    </row>
    <row r="39" spans="1:39" ht="15.75" x14ac:dyDescent="0.25">
      <c r="A39" s="30"/>
      <c r="B39" s="32"/>
      <c r="C39" s="32"/>
      <c r="D39" s="33"/>
      <c r="E39" s="10"/>
      <c r="F39" s="30"/>
      <c r="G39" s="11"/>
      <c r="H39" s="11"/>
      <c r="I39" s="11"/>
      <c r="J39" s="11"/>
      <c r="K39" s="11"/>
      <c r="L39" s="25"/>
      <c r="M39" s="1"/>
      <c r="Q39" t="s">
        <v>19</v>
      </c>
      <c r="R39" s="46">
        <v>8796</v>
      </c>
      <c r="T39" s="114" t="s">
        <v>19</v>
      </c>
      <c r="U39" s="114">
        <v>9226</v>
      </c>
      <c r="W39" t="s">
        <v>19</v>
      </c>
      <c r="X39" s="41">
        <v>9178</v>
      </c>
      <c r="Z39" t="s">
        <v>19</v>
      </c>
      <c r="AA39" s="41">
        <v>9606</v>
      </c>
      <c r="AC39" t="s">
        <v>19</v>
      </c>
      <c r="AD39" s="41">
        <v>10360</v>
      </c>
      <c r="AF39" t="s">
        <v>30</v>
      </c>
      <c r="AG39" s="114">
        <v>11588</v>
      </c>
      <c r="AI39" t="s">
        <v>19</v>
      </c>
      <c r="AJ39" s="114">
        <v>12020</v>
      </c>
      <c r="AL39" t="s">
        <v>19</v>
      </c>
      <c r="AM39" s="41">
        <v>12380</v>
      </c>
    </row>
    <row r="40" spans="1:39" ht="15.75" x14ac:dyDescent="0.25">
      <c r="A40" s="30"/>
      <c r="B40" s="32"/>
      <c r="C40" s="32"/>
      <c r="D40" s="33"/>
      <c r="E40" s="10"/>
      <c r="F40" s="30"/>
      <c r="G40" s="11"/>
      <c r="H40" s="11"/>
      <c r="I40" s="11"/>
      <c r="J40" s="11"/>
      <c r="K40" s="11"/>
      <c r="L40" s="25"/>
      <c r="M40" s="1"/>
      <c r="Q40" t="s">
        <v>25</v>
      </c>
      <c r="R40" s="46">
        <v>9136</v>
      </c>
      <c r="T40" s="114" t="s">
        <v>25</v>
      </c>
      <c r="U40" s="114">
        <v>9564</v>
      </c>
      <c r="W40" t="s">
        <v>25</v>
      </c>
      <c r="X40" s="41">
        <v>9516</v>
      </c>
      <c r="Z40" t="s">
        <v>28</v>
      </c>
      <c r="AA40" s="41">
        <v>9946</v>
      </c>
      <c r="AC40" t="s">
        <v>25</v>
      </c>
      <c r="AD40" s="41">
        <v>10700</v>
      </c>
      <c r="AF40" t="s">
        <v>25</v>
      </c>
      <c r="AG40" s="114">
        <v>11928</v>
      </c>
      <c r="AI40" t="s">
        <v>25</v>
      </c>
      <c r="AJ40" s="114">
        <v>12360</v>
      </c>
      <c r="AL40" t="s">
        <v>25</v>
      </c>
      <c r="AM40" s="41">
        <v>12720</v>
      </c>
    </row>
    <row r="41" spans="1:39" ht="15.75" x14ac:dyDescent="0.25">
      <c r="A41" s="30"/>
      <c r="B41" s="32"/>
      <c r="C41" s="32"/>
      <c r="D41" s="33"/>
      <c r="E41" s="10"/>
      <c r="F41" s="30"/>
      <c r="G41" s="11"/>
      <c r="H41" s="11"/>
      <c r="I41" s="11"/>
      <c r="J41" s="11"/>
      <c r="K41" s="11"/>
      <c r="L41" s="25"/>
      <c r="M41" s="1"/>
      <c r="AJ41" s="40"/>
    </row>
    <row r="42" spans="1:39" ht="15.75" x14ac:dyDescent="0.25">
      <c r="A42" s="30"/>
      <c r="B42" s="32"/>
      <c r="C42" s="32"/>
      <c r="D42" s="33"/>
      <c r="E42" s="10"/>
      <c r="F42" s="30"/>
      <c r="G42" s="11"/>
      <c r="H42" s="11"/>
      <c r="I42" s="11"/>
      <c r="J42" s="11"/>
      <c r="K42" s="11"/>
      <c r="L42" s="25"/>
      <c r="M42" s="1"/>
      <c r="AJ42" s="40"/>
    </row>
    <row r="43" spans="1:39" ht="15.75" x14ac:dyDescent="0.25">
      <c r="A43" s="23"/>
      <c r="B43" s="12"/>
      <c r="C43" s="11"/>
      <c r="D43" s="24"/>
      <c r="E43" s="10"/>
      <c r="F43" s="31"/>
      <c r="G43" s="11"/>
      <c r="H43" s="11"/>
      <c r="I43" s="11"/>
      <c r="J43" s="11"/>
      <c r="K43" s="11"/>
      <c r="L43" s="25"/>
      <c r="M43" s="1"/>
      <c r="P43" s="42"/>
      <c r="R43" s="40"/>
      <c r="S43" s="40"/>
      <c r="U43" s="42"/>
      <c r="AD43" s="40"/>
    </row>
    <row r="44" spans="1:39" ht="15.75" x14ac:dyDescent="0.25">
      <c r="A44" s="23"/>
      <c r="B44" s="12"/>
      <c r="C44" s="11"/>
      <c r="D44" s="24"/>
      <c r="E44" s="10"/>
      <c r="F44" s="31"/>
      <c r="G44" s="11"/>
      <c r="H44" s="11"/>
      <c r="I44" s="11"/>
      <c r="J44" s="11"/>
      <c r="K44" s="11"/>
      <c r="L44" s="25"/>
      <c r="M44" s="1"/>
      <c r="Q44" s="42"/>
      <c r="R44" s="43"/>
      <c r="S44" s="40"/>
      <c r="U44" s="41"/>
      <c r="V44" s="42"/>
      <c r="W44" s="41"/>
      <c r="X44" s="41"/>
    </row>
    <row r="45" spans="1:39" ht="15.75" x14ac:dyDescent="0.25">
      <c r="A45" s="34"/>
      <c r="B45" s="35"/>
      <c r="C45" s="35"/>
      <c r="D45" s="36"/>
      <c r="E45" s="10"/>
      <c r="F45" s="37"/>
      <c r="G45" s="38"/>
      <c r="H45" s="38"/>
      <c r="I45" s="38"/>
      <c r="J45" s="38"/>
      <c r="K45" s="38"/>
      <c r="L45" s="39"/>
      <c r="M45" s="1"/>
      <c r="R45" s="40"/>
      <c r="S45" s="40"/>
      <c r="U45" s="41"/>
      <c r="W45" s="41"/>
      <c r="X45" s="41"/>
    </row>
    <row r="46" spans="1:39" x14ac:dyDescent="0.25">
      <c r="R46" s="40"/>
      <c r="S46" s="40"/>
      <c r="U46" s="41"/>
      <c r="W46" s="41"/>
      <c r="X46" s="41"/>
    </row>
    <row r="47" spans="1:39" x14ac:dyDescent="0.25">
      <c r="R47" s="40"/>
      <c r="S47" s="40"/>
      <c r="U47" s="41"/>
      <c r="W47" s="41"/>
    </row>
    <row r="48" spans="1:39" x14ac:dyDescent="0.25">
      <c r="R48" s="40"/>
      <c r="S48" s="40"/>
      <c r="U48" s="44"/>
    </row>
    <row r="49" spans="18:21" x14ac:dyDescent="0.25">
      <c r="R49"/>
      <c r="S49"/>
      <c r="U49" s="44"/>
    </row>
    <row r="50" spans="18:21" x14ac:dyDescent="0.25">
      <c r="R50"/>
      <c r="S50"/>
      <c r="U50" s="44"/>
    </row>
  </sheetData>
  <pageMargins left="0" right="0" top="0.75" bottom="0.75" header="0.3" footer="0.3"/>
  <pageSetup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21F88-2802-4805-8BC5-1AED43DA9299}">
  <sheetPr>
    <pageSetUpPr fitToPage="1"/>
  </sheetPr>
  <dimension ref="B1:AA31"/>
  <sheetViews>
    <sheetView workbookViewId="0">
      <selection activeCell="V4" sqref="V4"/>
    </sheetView>
  </sheetViews>
  <sheetFormatPr defaultRowHeight="15" x14ac:dyDescent="0.25"/>
  <cols>
    <col min="1" max="1" width="3" customWidth="1"/>
    <col min="2" max="2" width="5.140625" bestFit="1" customWidth="1"/>
    <col min="3" max="3" width="12" style="44" bestFit="1" customWidth="1"/>
    <col min="4" max="4" width="2.5703125" customWidth="1"/>
    <col min="5" max="5" width="13.7109375" style="44" bestFit="1" customWidth="1"/>
    <col min="6" max="6" width="13.42578125" style="44" bestFit="1" customWidth="1"/>
    <col min="7" max="7" width="12.85546875" style="44" customWidth="1"/>
    <col min="8" max="8" width="14.42578125" style="44" bestFit="1" customWidth="1"/>
    <col min="9" max="9" width="20.140625" style="44" customWidth="1"/>
    <col min="10" max="10" width="6.140625" style="44" customWidth="1"/>
    <col min="11" max="11" width="4.28515625" customWidth="1"/>
    <col min="12" max="15" width="9.140625" style="44"/>
    <col min="16" max="16" width="4.5703125" style="44" customWidth="1"/>
    <col min="17" max="17" width="9.140625" style="44"/>
    <col min="18" max="19" width="8.7109375" style="44" customWidth="1"/>
    <col min="20" max="20" width="3" bestFit="1" customWidth="1"/>
    <col min="21" max="21" width="14.140625" style="44" bestFit="1" customWidth="1"/>
    <col min="22" max="22" width="9.42578125" style="44" bestFit="1" customWidth="1"/>
    <col min="23" max="23" width="6.7109375" style="44" bestFit="1" customWidth="1"/>
    <col min="24" max="24" width="3" bestFit="1" customWidth="1"/>
    <col min="25" max="25" width="14.140625" style="44" bestFit="1" customWidth="1"/>
  </cols>
  <sheetData>
    <row r="1" spans="2:25" x14ac:dyDescent="0.25">
      <c r="C1" s="48" t="s">
        <v>63</v>
      </c>
    </row>
    <row r="3" spans="2:25" x14ac:dyDescent="0.25">
      <c r="B3" s="50" t="s">
        <v>12</v>
      </c>
      <c r="C3" s="71" t="s">
        <v>12</v>
      </c>
      <c r="E3" s="48" t="s">
        <v>12</v>
      </c>
      <c r="G3" s="44" t="s">
        <v>12</v>
      </c>
      <c r="Q3" s="52" t="s">
        <v>45</v>
      </c>
      <c r="R3" s="52" t="s">
        <v>46</v>
      </c>
      <c r="S3" s="52"/>
      <c r="Y3" s="61" t="s">
        <v>54</v>
      </c>
    </row>
    <row r="4" spans="2:25" ht="30" x14ac:dyDescent="0.25">
      <c r="B4" s="74"/>
      <c r="C4" s="80" t="s">
        <v>83</v>
      </c>
      <c r="D4" s="81"/>
      <c r="E4" s="79" t="s">
        <v>85</v>
      </c>
      <c r="F4" s="82" t="s">
        <v>62</v>
      </c>
      <c r="G4" s="48"/>
      <c r="H4" s="48"/>
      <c r="I4" s="48"/>
      <c r="J4" s="48"/>
      <c r="L4" s="51">
        <v>2022</v>
      </c>
      <c r="M4" s="51">
        <v>2021</v>
      </c>
      <c r="N4" s="51">
        <v>2020</v>
      </c>
      <c r="O4" s="51">
        <v>2019</v>
      </c>
      <c r="Q4" s="51" t="s">
        <v>48</v>
      </c>
      <c r="R4" s="51" t="s">
        <v>47</v>
      </c>
      <c r="S4" s="48"/>
      <c r="X4" s="44" t="s">
        <v>12</v>
      </c>
      <c r="Y4" s="44" t="s">
        <v>49</v>
      </c>
    </row>
    <row r="5" spans="2:25" x14ac:dyDescent="0.25">
      <c r="B5" t="s">
        <v>36</v>
      </c>
      <c r="C5" s="44">
        <v>8</v>
      </c>
      <c r="E5" s="49">
        <f>R5</f>
        <v>1.25</v>
      </c>
      <c r="F5" s="117">
        <v>3</v>
      </c>
      <c r="G5" s="49"/>
      <c r="H5" s="49"/>
      <c r="I5" s="49"/>
      <c r="J5" s="49"/>
      <c r="L5" s="44">
        <v>1</v>
      </c>
      <c r="M5" s="44">
        <v>0</v>
      </c>
      <c r="N5" s="44">
        <v>2</v>
      </c>
      <c r="O5" s="44">
        <v>2</v>
      </c>
      <c r="Q5" s="44">
        <f>SUM(L5:O5)</f>
        <v>5</v>
      </c>
      <c r="R5" s="49">
        <f>Q5/4</f>
        <v>1.25</v>
      </c>
      <c r="S5" s="49"/>
      <c r="X5" s="44"/>
      <c r="Y5" s="44">
        <v>2</v>
      </c>
    </row>
    <row r="6" spans="2:25" x14ac:dyDescent="0.25">
      <c r="B6" t="s">
        <v>37</v>
      </c>
      <c r="C6" s="44">
        <v>5</v>
      </c>
      <c r="E6" s="49">
        <f>R6</f>
        <v>1.75</v>
      </c>
      <c r="F6" s="118"/>
      <c r="G6" s="49"/>
      <c r="H6" s="49"/>
      <c r="I6" s="49"/>
      <c r="J6" s="49"/>
      <c r="L6" s="44">
        <v>2</v>
      </c>
      <c r="M6" s="44">
        <v>2</v>
      </c>
      <c r="N6" s="44">
        <v>1</v>
      </c>
      <c r="O6" s="44">
        <v>2</v>
      </c>
      <c r="Q6" s="44">
        <f t="shared" ref="Q6:Q15" si="0">SUM(L6:O6)</f>
        <v>7</v>
      </c>
      <c r="R6" s="49">
        <f t="shared" ref="R6:R15" si="1">Q6/4</f>
        <v>1.75</v>
      </c>
      <c r="S6" s="49"/>
      <c r="X6" s="44"/>
      <c r="Y6" s="44">
        <v>1</v>
      </c>
    </row>
    <row r="7" spans="2:25" x14ac:dyDescent="0.25">
      <c r="B7" t="s">
        <v>38</v>
      </c>
      <c r="C7" s="44">
        <v>4</v>
      </c>
      <c r="E7" s="49">
        <f>R7</f>
        <v>1.5</v>
      </c>
      <c r="F7" s="118"/>
      <c r="G7" s="49"/>
      <c r="H7" s="49"/>
      <c r="I7" s="49"/>
      <c r="J7" s="49"/>
      <c r="L7" s="44">
        <v>1</v>
      </c>
      <c r="M7" s="44">
        <v>2</v>
      </c>
      <c r="N7" s="44">
        <v>2</v>
      </c>
      <c r="O7" s="44">
        <v>1</v>
      </c>
      <c r="Q7" s="44">
        <f t="shared" si="0"/>
        <v>6</v>
      </c>
      <c r="R7" s="49">
        <f t="shared" si="1"/>
        <v>1.5</v>
      </c>
      <c r="S7" s="49"/>
      <c r="X7" s="44"/>
      <c r="Y7" s="44">
        <v>3</v>
      </c>
    </row>
    <row r="8" spans="2:25" s="85" customFormat="1" x14ac:dyDescent="0.25">
      <c r="B8" s="88" t="s">
        <v>39</v>
      </c>
      <c r="C8" s="89">
        <v>7</v>
      </c>
      <c r="D8" s="88"/>
      <c r="E8" s="90">
        <f>R8</f>
        <v>1.25</v>
      </c>
      <c r="F8" s="119"/>
      <c r="G8" s="98" t="s">
        <v>59</v>
      </c>
      <c r="H8" s="99" t="s">
        <v>60</v>
      </c>
      <c r="I8" s="100" t="s">
        <v>61</v>
      </c>
      <c r="J8" s="91"/>
      <c r="L8" s="89">
        <v>1</v>
      </c>
      <c r="M8" s="89">
        <v>1</v>
      </c>
      <c r="N8" s="89">
        <v>2</v>
      </c>
      <c r="O8" s="89">
        <v>1</v>
      </c>
      <c r="P8" s="87"/>
      <c r="Q8" s="89">
        <f t="shared" si="0"/>
        <v>5</v>
      </c>
      <c r="R8" s="90">
        <f t="shared" si="1"/>
        <v>1.25</v>
      </c>
      <c r="S8" s="91"/>
      <c r="U8" s="87"/>
      <c r="V8" s="87"/>
      <c r="W8" s="87"/>
      <c r="X8" s="87"/>
      <c r="Y8" s="87">
        <v>3</v>
      </c>
    </row>
    <row r="9" spans="2:25" s="85" customFormat="1" x14ac:dyDescent="0.25">
      <c r="C9" s="92">
        <f>SUM(C5:C8)</f>
        <v>24</v>
      </c>
      <c r="D9" s="87" t="s">
        <v>12</v>
      </c>
      <c r="E9" s="93">
        <f>SUM(E5:E8)</f>
        <v>5.75</v>
      </c>
      <c r="F9" s="120"/>
      <c r="G9" s="109">
        <f>C9/F5</f>
        <v>8</v>
      </c>
      <c r="H9" s="110">
        <v>2</v>
      </c>
      <c r="I9" s="111">
        <v>10</v>
      </c>
      <c r="J9" s="87" t="s">
        <v>12</v>
      </c>
      <c r="K9" s="87" t="s">
        <v>12</v>
      </c>
      <c r="L9" s="87">
        <f>SUM(L5:L8)</f>
        <v>5</v>
      </c>
      <c r="M9" s="87">
        <f>SUM(M5:M8)</f>
        <v>5</v>
      </c>
      <c r="N9" s="87">
        <f>SUM(N5:N8)</f>
        <v>7</v>
      </c>
      <c r="O9" s="87">
        <f>SUM(O5:O8)</f>
        <v>6</v>
      </c>
      <c r="P9" s="87" t="s">
        <v>12</v>
      </c>
      <c r="Q9" s="87">
        <f>SUM(Q5:Q8)</f>
        <v>23</v>
      </c>
      <c r="R9" s="91">
        <f>SUM(R5:R8)</f>
        <v>5.75</v>
      </c>
      <c r="S9" s="91"/>
      <c r="U9" s="87"/>
      <c r="V9" s="87"/>
      <c r="W9" s="87"/>
      <c r="X9" s="87"/>
      <c r="Y9" s="87">
        <v>1</v>
      </c>
    </row>
    <row r="10" spans="2:25" s="85" customFormat="1" x14ac:dyDescent="0.25">
      <c r="C10" s="87"/>
      <c r="D10" s="87"/>
      <c r="E10" s="91"/>
      <c r="F10" s="87"/>
      <c r="G10" s="104" t="s">
        <v>58</v>
      </c>
      <c r="H10" s="87" t="s">
        <v>50</v>
      </c>
      <c r="I10" s="105"/>
      <c r="J10" s="87"/>
      <c r="K10" s="87"/>
      <c r="L10" s="87"/>
      <c r="M10" s="87"/>
      <c r="N10" s="87"/>
      <c r="O10" s="87"/>
      <c r="P10" s="87"/>
      <c r="Q10" s="87"/>
      <c r="R10" s="91"/>
      <c r="S10" s="91"/>
      <c r="U10" s="87"/>
      <c r="V10" s="87"/>
      <c r="W10" s="87"/>
      <c r="X10" s="87"/>
      <c r="Y10" s="87">
        <v>1</v>
      </c>
    </row>
    <row r="11" spans="2:25" s="85" customFormat="1" x14ac:dyDescent="0.25">
      <c r="C11" s="87"/>
      <c r="E11" s="91" t="str">
        <f>R12</f>
        <v xml:space="preserve"> </v>
      </c>
      <c r="F11" s="91"/>
      <c r="G11" s="106">
        <v>45152</v>
      </c>
      <c r="H11" s="107">
        <v>45161</v>
      </c>
      <c r="I11" s="112"/>
      <c r="J11" s="91"/>
      <c r="L11" s="87"/>
      <c r="M11" s="87"/>
      <c r="N11" s="87"/>
      <c r="O11" s="87"/>
      <c r="P11" s="87"/>
      <c r="Q11" s="87"/>
      <c r="R11" s="91"/>
      <c r="S11" s="91"/>
      <c r="U11" s="95" t="s">
        <v>53</v>
      </c>
      <c r="V11" s="87"/>
      <c r="W11" s="87"/>
      <c r="X11" s="87"/>
      <c r="Y11" s="87">
        <v>1</v>
      </c>
    </row>
    <row r="12" spans="2:25" s="85" customFormat="1" x14ac:dyDescent="0.25">
      <c r="C12" s="87"/>
      <c r="E12" s="91"/>
      <c r="F12" s="91"/>
      <c r="G12" s="94"/>
      <c r="H12" s="94"/>
      <c r="I12" s="91"/>
      <c r="J12" s="91"/>
      <c r="L12" s="87"/>
      <c r="M12" s="87"/>
      <c r="N12" s="87"/>
      <c r="O12" s="87"/>
      <c r="P12" s="87"/>
      <c r="Q12" s="87" t="s">
        <v>12</v>
      </c>
      <c r="R12" s="91" t="s">
        <v>12</v>
      </c>
      <c r="S12" s="91"/>
      <c r="U12" s="87" t="s">
        <v>49</v>
      </c>
      <c r="V12" s="87"/>
      <c r="W12" s="87"/>
      <c r="X12" s="87"/>
      <c r="Y12" s="87">
        <v>1</v>
      </c>
    </row>
    <row r="13" spans="2:25" s="85" customFormat="1" x14ac:dyDescent="0.25">
      <c r="C13" s="87"/>
      <c r="E13" s="91"/>
      <c r="F13" s="91"/>
      <c r="G13" s="94"/>
      <c r="H13" s="94"/>
      <c r="I13" s="91"/>
      <c r="J13" s="91"/>
      <c r="L13" s="87">
        <v>13</v>
      </c>
      <c r="M13" s="87">
        <v>14</v>
      </c>
      <c r="N13" s="87">
        <v>12</v>
      </c>
      <c r="O13" s="87">
        <v>15</v>
      </c>
      <c r="P13" s="87"/>
      <c r="Q13" s="87">
        <f t="shared" si="0"/>
        <v>54</v>
      </c>
      <c r="R13" s="91">
        <f t="shared" si="1"/>
        <v>13.5</v>
      </c>
      <c r="S13" s="91"/>
      <c r="U13" s="87">
        <v>8</v>
      </c>
      <c r="V13" s="87"/>
      <c r="W13" s="87"/>
      <c r="X13" s="87"/>
      <c r="Y13" s="87">
        <v>1</v>
      </c>
    </row>
    <row r="14" spans="2:25" s="85" customFormat="1" x14ac:dyDescent="0.25">
      <c r="C14" s="87"/>
      <c r="E14" s="96" t="s">
        <v>12</v>
      </c>
      <c r="F14" s="91"/>
      <c r="G14" s="94"/>
      <c r="H14" s="94"/>
      <c r="I14" s="91"/>
      <c r="J14" s="91"/>
      <c r="L14" s="87">
        <v>13</v>
      </c>
      <c r="M14" s="87">
        <v>12</v>
      </c>
      <c r="N14" s="87">
        <v>16</v>
      </c>
      <c r="O14" s="87">
        <v>19</v>
      </c>
      <c r="P14" s="87"/>
      <c r="Q14" s="87">
        <f t="shared" si="0"/>
        <v>60</v>
      </c>
      <c r="R14" s="91">
        <f t="shared" si="1"/>
        <v>15</v>
      </c>
      <c r="S14" s="91"/>
      <c r="U14" s="87">
        <v>11</v>
      </c>
      <c r="V14" s="87"/>
      <c r="W14" s="87"/>
      <c r="X14" s="87"/>
      <c r="Y14" s="87">
        <v>1</v>
      </c>
    </row>
    <row r="15" spans="2:25" s="85" customFormat="1" ht="31.5" customHeight="1" x14ac:dyDescent="0.25">
      <c r="C15" s="79" t="s">
        <v>83</v>
      </c>
      <c r="D15" s="97"/>
      <c r="E15" s="79" t="s">
        <v>85</v>
      </c>
      <c r="F15" s="79" t="s">
        <v>62</v>
      </c>
      <c r="G15" s="94"/>
      <c r="H15" s="94"/>
      <c r="I15" s="91"/>
      <c r="J15" s="87"/>
      <c r="L15" s="89">
        <v>16</v>
      </c>
      <c r="M15" s="89">
        <v>16</v>
      </c>
      <c r="N15" s="89">
        <v>17</v>
      </c>
      <c r="O15" s="89">
        <v>20</v>
      </c>
      <c r="P15" s="87"/>
      <c r="Q15" s="89">
        <f t="shared" si="0"/>
        <v>69</v>
      </c>
      <c r="R15" s="90">
        <f t="shared" si="1"/>
        <v>17.25</v>
      </c>
      <c r="S15" s="91"/>
      <c r="U15" s="87">
        <v>7</v>
      </c>
      <c r="V15" s="87"/>
      <c r="W15" s="87"/>
      <c r="X15" s="87"/>
      <c r="Y15" s="87">
        <v>2</v>
      </c>
    </row>
    <row r="16" spans="2:25" s="85" customFormat="1" x14ac:dyDescent="0.25">
      <c r="B16" s="85" t="s">
        <v>40</v>
      </c>
      <c r="C16" s="87">
        <v>30</v>
      </c>
      <c r="E16" s="91">
        <f>R13</f>
        <v>13.5</v>
      </c>
      <c r="F16" s="121">
        <v>15</v>
      </c>
      <c r="G16" s="91"/>
      <c r="H16" s="91"/>
      <c r="I16" s="91"/>
      <c r="J16" s="87"/>
      <c r="L16" s="87">
        <f>SUM(L13:L15)</f>
        <v>42</v>
      </c>
      <c r="M16" s="87">
        <f t="shared" ref="M16:O16" si="2">SUM(M13:M15)</f>
        <v>42</v>
      </c>
      <c r="N16" s="87">
        <f t="shared" si="2"/>
        <v>45</v>
      </c>
      <c r="O16" s="87">
        <f t="shared" si="2"/>
        <v>54</v>
      </c>
      <c r="P16" s="87"/>
      <c r="Q16" s="87">
        <f>SUM(Q13:Q15)</f>
        <v>183</v>
      </c>
      <c r="R16" s="91">
        <f>SUM(R13:R15)</f>
        <v>45.75</v>
      </c>
      <c r="S16" s="91"/>
      <c r="U16" s="87">
        <v>12</v>
      </c>
      <c r="V16" s="87"/>
      <c r="W16" s="87"/>
      <c r="X16" s="87"/>
      <c r="Y16" s="87">
        <v>2</v>
      </c>
    </row>
    <row r="17" spans="2:27" s="85" customFormat="1" x14ac:dyDescent="0.25">
      <c r="B17" s="85" t="s">
        <v>41</v>
      </c>
      <c r="C17" s="87">
        <v>16</v>
      </c>
      <c r="E17" s="91">
        <f>R14</f>
        <v>15</v>
      </c>
      <c r="F17" s="122"/>
      <c r="G17" s="91"/>
      <c r="H17" s="91"/>
      <c r="I17" s="91"/>
      <c r="J17" s="87"/>
      <c r="L17" s="87"/>
      <c r="M17" s="87"/>
      <c r="N17" s="87"/>
      <c r="O17" s="87"/>
      <c r="P17" s="87"/>
      <c r="Q17" s="87"/>
      <c r="R17" s="87"/>
      <c r="S17" s="87"/>
      <c r="U17" s="87">
        <v>10</v>
      </c>
      <c r="V17" s="87"/>
      <c r="W17" s="87"/>
      <c r="X17" s="87"/>
      <c r="Y17" s="87">
        <v>2</v>
      </c>
    </row>
    <row r="18" spans="2:27" s="85" customFormat="1" ht="24.75" customHeight="1" x14ac:dyDescent="0.25">
      <c r="B18" s="88" t="s">
        <v>42</v>
      </c>
      <c r="C18" s="89">
        <v>49</v>
      </c>
      <c r="D18" s="88"/>
      <c r="E18" s="90">
        <f>R15</f>
        <v>17.25</v>
      </c>
      <c r="F18" s="123"/>
      <c r="G18" s="98" t="s">
        <v>82</v>
      </c>
      <c r="H18" s="99" t="s">
        <v>60</v>
      </c>
      <c r="I18" s="100" t="s">
        <v>61</v>
      </c>
      <c r="J18" s="87"/>
      <c r="L18" s="87"/>
      <c r="M18" s="87"/>
      <c r="N18" s="87"/>
      <c r="O18" s="87"/>
      <c r="P18" s="87"/>
      <c r="Q18" s="87"/>
      <c r="R18" s="87"/>
      <c r="S18" s="87"/>
      <c r="U18" s="87">
        <v>6</v>
      </c>
      <c r="V18" s="87"/>
      <c r="W18" s="87"/>
      <c r="X18" s="87"/>
      <c r="Y18" s="87">
        <v>1</v>
      </c>
    </row>
    <row r="19" spans="2:27" s="85" customFormat="1" x14ac:dyDescent="0.25">
      <c r="C19" s="92">
        <f>SUM(C16:C18)</f>
        <v>95</v>
      </c>
      <c r="E19" s="93">
        <f>SUM(E16:E18)</f>
        <v>45.75</v>
      </c>
      <c r="F19" s="124"/>
      <c r="G19" s="101">
        <f>C19/F16</f>
        <v>6.333333333333333</v>
      </c>
      <c r="H19" s="102">
        <f>E19/F16</f>
        <v>3.05</v>
      </c>
      <c r="I19" s="103">
        <f>SUM(G19:H19)</f>
        <v>9.3833333333333329</v>
      </c>
      <c r="J19" s="87"/>
      <c r="L19" s="87"/>
      <c r="M19" s="87"/>
      <c r="N19" s="87"/>
      <c r="O19" s="87"/>
      <c r="P19" s="87"/>
      <c r="Q19" s="87"/>
      <c r="R19" s="87"/>
      <c r="S19" s="87"/>
      <c r="U19" s="87">
        <v>9</v>
      </c>
      <c r="V19" s="87"/>
      <c r="W19" s="87"/>
      <c r="X19" s="87"/>
      <c r="Y19" s="87">
        <v>3</v>
      </c>
    </row>
    <row r="20" spans="2:27" s="85" customFormat="1" x14ac:dyDescent="0.25">
      <c r="C20" s="87"/>
      <c r="E20" s="87"/>
      <c r="F20" s="87"/>
      <c r="G20" s="104" t="s">
        <v>58</v>
      </c>
      <c r="H20" s="87" t="s">
        <v>64</v>
      </c>
      <c r="I20" s="105"/>
      <c r="J20" s="87"/>
      <c r="L20" s="87"/>
      <c r="M20" s="87"/>
      <c r="N20" s="87"/>
      <c r="O20" s="87"/>
      <c r="P20" s="87"/>
      <c r="Q20" s="87"/>
      <c r="R20" s="87"/>
      <c r="S20" s="87"/>
      <c r="U20" s="87">
        <v>3</v>
      </c>
      <c r="V20" s="87"/>
      <c r="W20" s="87"/>
      <c r="X20" s="87"/>
      <c r="Y20" s="87">
        <v>1</v>
      </c>
    </row>
    <row r="21" spans="2:27" s="85" customFormat="1" x14ac:dyDescent="0.25">
      <c r="C21" s="87"/>
      <c r="E21" s="87"/>
      <c r="F21" s="87"/>
      <c r="G21" s="106">
        <v>45173</v>
      </c>
      <c r="H21" s="107">
        <v>45215</v>
      </c>
      <c r="I21" s="108"/>
      <c r="J21" s="87"/>
      <c r="L21" s="87"/>
      <c r="M21" s="87"/>
      <c r="N21" s="87"/>
      <c r="O21" s="87"/>
      <c r="P21" s="87"/>
      <c r="Q21" s="87"/>
      <c r="R21" s="87"/>
      <c r="S21" s="87"/>
      <c r="U21" s="87">
        <v>11</v>
      </c>
      <c r="V21" s="87"/>
      <c r="W21" s="87" t="s">
        <v>12</v>
      </c>
      <c r="X21" s="87" t="s">
        <v>12</v>
      </c>
      <c r="Y21" s="87">
        <v>1</v>
      </c>
    </row>
    <row r="22" spans="2:27" x14ac:dyDescent="0.25">
      <c r="U22" s="44">
        <v>15</v>
      </c>
      <c r="W22" s="48" t="s">
        <v>50</v>
      </c>
      <c r="X22" s="48">
        <v>18</v>
      </c>
      <c r="Y22" s="57">
        <f>SUM(Y5:Y21)</f>
        <v>27</v>
      </c>
      <c r="Z22" t="s">
        <v>12</v>
      </c>
    </row>
    <row r="23" spans="2:27" x14ac:dyDescent="0.25">
      <c r="U23" s="44">
        <v>9</v>
      </c>
      <c r="Y23" s="58">
        <f>Y22/X22</f>
        <v>1.5</v>
      </c>
      <c r="Z23" s="59" t="s">
        <v>52</v>
      </c>
    </row>
    <row r="24" spans="2:27" x14ac:dyDescent="0.25">
      <c r="U24" s="44">
        <v>13</v>
      </c>
    </row>
    <row r="25" spans="2:27" x14ac:dyDescent="0.25">
      <c r="U25" s="44">
        <v>16</v>
      </c>
    </row>
    <row r="26" spans="2:27" x14ac:dyDescent="0.25">
      <c r="U26" s="44">
        <v>9</v>
      </c>
    </row>
    <row r="27" spans="2:27" x14ac:dyDescent="0.25">
      <c r="U27" s="44">
        <v>10</v>
      </c>
    </row>
    <row r="28" spans="2:27" x14ac:dyDescent="0.25">
      <c r="U28" s="44">
        <v>13</v>
      </c>
    </row>
    <row r="29" spans="2:27" x14ac:dyDescent="0.25">
      <c r="U29" s="44">
        <v>8</v>
      </c>
    </row>
    <row r="30" spans="2:27" x14ac:dyDescent="0.25">
      <c r="T30" s="44" t="s">
        <v>12</v>
      </c>
      <c r="U30" s="56">
        <f>SUM(U13:U29)</f>
        <v>170</v>
      </c>
      <c r="Z30">
        <v>46</v>
      </c>
    </row>
    <row r="31" spans="2:27" x14ac:dyDescent="0.25">
      <c r="R31" s="48" t="s">
        <v>12</v>
      </c>
      <c r="S31" s="48" t="s">
        <v>50</v>
      </c>
      <c r="T31" s="48">
        <v>18</v>
      </c>
      <c r="U31" s="60">
        <f>U30/T31</f>
        <v>9.4444444444444446</v>
      </c>
      <c r="V31" s="61" t="s">
        <v>51</v>
      </c>
      <c r="AA31">
        <f>Z30/9</f>
        <v>5.1111111111111107</v>
      </c>
    </row>
  </sheetData>
  <mergeCells count="2">
    <mergeCell ref="F5:F9"/>
    <mergeCell ref="F16:F19"/>
  </mergeCells>
  <phoneticPr fontId="11" type="noConversion"/>
  <pageMargins left="0.7" right="0.7" top="0.75" bottom="0.75" header="0.3" footer="0.3"/>
  <pageSetup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775C1-E06C-46FF-985A-66D37773D0FB}">
  <dimension ref="A2:F23"/>
  <sheetViews>
    <sheetView workbookViewId="0">
      <selection activeCell="D12" sqref="D12"/>
    </sheetView>
  </sheetViews>
  <sheetFormatPr defaultRowHeight="15" x14ac:dyDescent="0.25"/>
  <cols>
    <col min="1" max="1" width="11.7109375" bestFit="1" customWidth="1"/>
    <col min="2" max="2" width="32.42578125" style="1" bestFit="1" customWidth="1"/>
    <col min="3" max="3" width="18.85546875" style="1" customWidth="1"/>
    <col min="4" max="4" width="31.28515625" style="1" bestFit="1" customWidth="1"/>
    <col min="5" max="5" width="2" style="1" customWidth="1"/>
    <col min="6" max="6" width="33.42578125" style="1" bestFit="1" customWidth="1"/>
  </cols>
  <sheetData>
    <row r="2" spans="1:6" x14ac:dyDescent="0.25">
      <c r="A2" s="42" t="s">
        <v>65</v>
      </c>
    </row>
    <row r="4" spans="1:6" x14ac:dyDescent="0.25">
      <c r="B4" s="77" t="s">
        <v>66</v>
      </c>
      <c r="D4" s="77" t="s">
        <v>67</v>
      </c>
      <c r="F4" s="77" t="s">
        <v>69</v>
      </c>
    </row>
    <row r="5" spans="1:6" x14ac:dyDescent="0.25">
      <c r="B5" s="75">
        <v>994119</v>
      </c>
      <c r="D5" s="75" t="s">
        <v>68</v>
      </c>
      <c r="F5" s="75">
        <v>994125</v>
      </c>
    </row>
    <row r="7" spans="1:6" x14ac:dyDescent="0.25">
      <c r="B7" s="77" t="s">
        <v>70</v>
      </c>
      <c r="F7" s="77" t="s">
        <v>72</v>
      </c>
    </row>
    <row r="8" spans="1:6" x14ac:dyDescent="0.25">
      <c r="B8" s="76">
        <v>994269</v>
      </c>
      <c r="F8" s="75" t="s">
        <v>73</v>
      </c>
    </row>
    <row r="9" spans="1:6" x14ac:dyDescent="0.25">
      <c r="B9" s="78"/>
      <c r="F9" s="77"/>
    </row>
    <row r="10" spans="1:6" x14ac:dyDescent="0.25">
      <c r="B10" s="77" t="s">
        <v>71</v>
      </c>
      <c r="D10" s="77"/>
      <c r="F10" s="77" t="s">
        <v>74</v>
      </c>
    </row>
    <row r="11" spans="1:6" x14ac:dyDescent="0.25">
      <c r="B11" s="75">
        <v>994268</v>
      </c>
      <c r="D11" s="77"/>
      <c r="F11" s="76" t="s">
        <v>75</v>
      </c>
    </row>
    <row r="13" spans="1:6" x14ac:dyDescent="0.25">
      <c r="B13" s="77" t="s">
        <v>76</v>
      </c>
    </row>
    <row r="14" spans="1:6" x14ac:dyDescent="0.25">
      <c r="B14" s="75" t="s">
        <v>77</v>
      </c>
    </row>
    <row r="16" spans="1:6" x14ac:dyDescent="0.25">
      <c r="B16" s="77" t="s">
        <v>78</v>
      </c>
    </row>
    <row r="17" spans="2:4" x14ac:dyDescent="0.25">
      <c r="B17" s="75" t="s">
        <v>79</v>
      </c>
    </row>
    <row r="19" spans="2:4" x14ac:dyDescent="0.25">
      <c r="B19" s="77" t="s">
        <v>78</v>
      </c>
      <c r="D19" s="77"/>
    </row>
    <row r="20" spans="2:4" x14ac:dyDescent="0.25">
      <c r="B20" s="75" t="s">
        <v>80</v>
      </c>
    </row>
    <row r="22" spans="2:4" x14ac:dyDescent="0.25">
      <c r="B22" s="77" t="s">
        <v>81</v>
      </c>
    </row>
    <row r="23" spans="2:4" x14ac:dyDescent="0.25">
      <c r="B23" s="75">
        <v>994069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F40D-EB8E-455B-8FCA-0AE66CB1B77B}">
  <dimension ref="B1:AD31"/>
  <sheetViews>
    <sheetView workbookViewId="0">
      <selection activeCell="E13" sqref="E13"/>
    </sheetView>
  </sheetViews>
  <sheetFormatPr defaultRowHeight="15" x14ac:dyDescent="0.25"/>
  <cols>
    <col min="1" max="1" width="3" customWidth="1"/>
    <col min="2" max="2" width="5.140625" bestFit="1" customWidth="1"/>
    <col min="3" max="3" width="12" style="44" bestFit="1" customWidth="1"/>
    <col min="4" max="4" width="8.140625" style="44" customWidth="1"/>
    <col min="5" max="5" width="16.85546875" style="44" bestFit="1" customWidth="1"/>
    <col min="6" max="6" width="4.5703125" style="44" customWidth="1"/>
    <col min="7" max="7" width="13.7109375" style="44" bestFit="1" customWidth="1"/>
    <col min="8" max="8" width="13.7109375" style="44" customWidth="1"/>
    <col min="9" max="9" width="13.42578125" style="44" bestFit="1" customWidth="1"/>
    <col min="10" max="10" width="12.85546875" style="44" customWidth="1"/>
    <col min="11" max="11" width="14.42578125" style="44" bestFit="1" customWidth="1"/>
    <col min="12" max="12" width="17.42578125" style="44" bestFit="1" customWidth="1"/>
    <col min="13" max="13" width="6.140625" style="44" customWidth="1"/>
    <col min="14" max="14" width="4.28515625" customWidth="1"/>
    <col min="15" max="18" width="9.140625" style="44"/>
    <col min="19" max="19" width="4.5703125" style="44" customWidth="1"/>
    <col min="20" max="20" width="9.140625" style="44"/>
    <col min="21" max="22" width="8.7109375" style="44" customWidth="1"/>
    <col min="23" max="23" width="3" bestFit="1" customWidth="1"/>
    <col min="24" max="24" width="14.140625" style="44" bestFit="1" customWidth="1"/>
    <col min="25" max="25" width="9.42578125" style="44" bestFit="1" customWidth="1"/>
    <col min="26" max="26" width="6.7109375" style="44" bestFit="1" customWidth="1"/>
    <col min="27" max="27" width="3" bestFit="1" customWidth="1"/>
    <col min="28" max="28" width="14.140625" style="44" bestFit="1" customWidth="1"/>
  </cols>
  <sheetData>
    <row r="1" spans="2:28" x14ac:dyDescent="0.25">
      <c r="C1" s="48" t="s">
        <v>63</v>
      </c>
    </row>
    <row r="3" spans="2:28" x14ac:dyDescent="0.25">
      <c r="B3" s="50" t="s">
        <v>12</v>
      </c>
      <c r="C3" s="71" t="s">
        <v>12</v>
      </c>
      <c r="G3" s="48" t="s">
        <v>44</v>
      </c>
      <c r="H3" s="48"/>
      <c r="J3" s="44" t="s">
        <v>12</v>
      </c>
      <c r="T3" s="52" t="s">
        <v>45</v>
      </c>
      <c r="U3" s="52" t="s">
        <v>46</v>
      </c>
      <c r="V3" s="52"/>
      <c r="AB3" s="61" t="s">
        <v>54</v>
      </c>
    </row>
    <row r="4" spans="2:28" s="85" customFormat="1" ht="30" x14ac:dyDescent="0.25">
      <c r="B4" s="86"/>
      <c r="C4" s="80" t="s">
        <v>83</v>
      </c>
      <c r="D4" s="80" t="s">
        <v>62</v>
      </c>
      <c r="E4" s="80"/>
      <c r="F4" s="80"/>
      <c r="G4" s="80" t="s">
        <v>43</v>
      </c>
      <c r="H4" s="80"/>
      <c r="I4" s="80" t="s">
        <v>62</v>
      </c>
      <c r="J4" s="52"/>
      <c r="K4" s="52"/>
      <c r="L4" s="52"/>
      <c r="M4" s="52"/>
      <c r="O4" s="79">
        <v>2022</v>
      </c>
      <c r="P4" s="79">
        <v>2021</v>
      </c>
      <c r="Q4" s="79">
        <v>2020</v>
      </c>
      <c r="R4" s="79">
        <v>2019</v>
      </c>
      <c r="S4" s="87"/>
      <c r="T4" s="79" t="s">
        <v>48</v>
      </c>
      <c r="U4" s="79" t="s">
        <v>47</v>
      </c>
      <c r="V4" s="52"/>
      <c r="X4" s="87"/>
      <c r="Y4" s="87"/>
      <c r="Z4" s="87"/>
      <c r="AA4" s="87" t="s">
        <v>12</v>
      </c>
      <c r="AB4" s="87" t="s">
        <v>49</v>
      </c>
    </row>
    <row r="5" spans="2:28" x14ac:dyDescent="0.25">
      <c r="B5" t="s">
        <v>36</v>
      </c>
      <c r="C5" s="44">
        <v>8</v>
      </c>
      <c r="G5" s="49">
        <f>U5</f>
        <v>1.25</v>
      </c>
      <c r="H5" s="49"/>
      <c r="I5" s="49"/>
      <c r="J5" s="49"/>
      <c r="K5" s="49"/>
      <c r="L5" s="49"/>
      <c r="M5" s="49"/>
      <c r="O5" s="44">
        <v>1</v>
      </c>
      <c r="P5" s="44">
        <v>0</v>
      </c>
      <c r="Q5" s="44">
        <v>2</v>
      </c>
      <c r="R5" s="44">
        <v>2</v>
      </c>
      <c r="T5" s="44">
        <f>SUM(O5:R5)</f>
        <v>5</v>
      </c>
      <c r="U5" s="49">
        <f>T5/4</f>
        <v>1.25</v>
      </c>
      <c r="V5" s="49"/>
      <c r="AA5" s="44"/>
      <c r="AB5" s="44">
        <v>2</v>
      </c>
    </row>
    <row r="6" spans="2:28" x14ac:dyDescent="0.25">
      <c r="B6" t="s">
        <v>37</v>
      </c>
      <c r="C6" s="44">
        <v>5</v>
      </c>
      <c r="G6" s="49">
        <f>U6</f>
        <v>1.75</v>
      </c>
      <c r="H6" s="49"/>
      <c r="I6" s="49"/>
      <c r="J6" s="49"/>
      <c r="K6" s="49"/>
      <c r="L6" s="49"/>
      <c r="M6" s="49"/>
      <c r="O6" s="44">
        <v>2</v>
      </c>
      <c r="P6" s="44">
        <v>2</v>
      </c>
      <c r="Q6" s="44">
        <v>1</v>
      </c>
      <c r="R6" s="44">
        <v>2</v>
      </c>
      <c r="T6" s="44">
        <f t="shared" ref="T6:T15" si="0">SUM(O6:R6)</f>
        <v>7</v>
      </c>
      <c r="U6" s="49">
        <f t="shared" ref="U6:U15" si="1">T6/4</f>
        <v>1.75</v>
      </c>
      <c r="V6" s="49"/>
      <c r="AA6" s="44"/>
      <c r="AB6" s="44">
        <v>1</v>
      </c>
    </row>
    <row r="7" spans="2:28" x14ac:dyDescent="0.25">
      <c r="B7" t="s">
        <v>38</v>
      </c>
      <c r="C7" s="44">
        <v>4</v>
      </c>
      <c r="G7" s="49">
        <f>U7</f>
        <v>1.5</v>
      </c>
      <c r="H7" s="49"/>
      <c r="I7" s="49"/>
      <c r="J7" s="49"/>
      <c r="K7" s="49"/>
      <c r="L7" s="49"/>
      <c r="M7" s="49"/>
      <c r="O7" s="44">
        <v>1</v>
      </c>
      <c r="P7" s="44">
        <v>2</v>
      </c>
      <c r="Q7" s="44">
        <v>2</v>
      </c>
      <c r="R7" s="44">
        <v>1</v>
      </c>
      <c r="T7" s="44">
        <f t="shared" si="0"/>
        <v>6</v>
      </c>
      <c r="U7" s="49">
        <f t="shared" si="1"/>
        <v>1.5</v>
      </c>
      <c r="V7" s="49"/>
      <c r="AA7" s="44"/>
      <c r="AB7" s="44">
        <v>3</v>
      </c>
    </row>
    <row r="8" spans="2:28" x14ac:dyDescent="0.25">
      <c r="B8" s="53" t="s">
        <v>39</v>
      </c>
      <c r="C8" s="54">
        <v>7</v>
      </c>
      <c r="D8" s="54"/>
      <c r="E8" s="54"/>
      <c r="F8" s="54"/>
      <c r="G8" s="55">
        <f>U8</f>
        <v>1.25</v>
      </c>
      <c r="H8" s="55"/>
      <c r="I8" s="55"/>
      <c r="J8" s="83" t="s">
        <v>59</v>
      </c>
      <c r="K8" s="84" t="s">
        <v>60</v>
      </c>
      <c r="L8" s="66" t="s">
        <v>61</v>
      </c>
      <c r="M8" s="49"/>
      <c r="O8" s="54">
        <v>1</v>
      </c>
      <c r="P8" s="54">
        <v>1</v>
      </c>
      <c r="Q8" s="54">
        <v>2</v>
      </c>
      <c r="R8" s="54">
        <v>1</v>
      </c>
      <c r="T8" s="54">
        <f t="shared" si="0"/>
        <v>5</v>
      </c>
      <c r="U8" s="55">
        <f t="shared" si="1"/>
        <v>1.25</v>
      </c>
      <c r="V8" s="49"/>
      <c r="AA8" s="44"/>
      <c r="AB8" s="44">
        <v>3</v>
      </c>
    </row>
    <row r="9" spans="2:28" x14ac:dyDescent="0.25">
      <c r="C9" s="70">
        <f>SUM(C5:C8)</f>
        <v>24</v>
      </c>
      <c r="D9" s="44">
        <v>3</v>
      </c>
      <c r="E9" s="69">
        <f>C9/D9</f>
        <v>8</v>
      </c>
      <c r="G9" s="67">
        <f>SUM(G5:G8)</f>
        <v>5.75</v>
      </c>
      <c r="H9" s="67"/>
      <c r="I9" s="44">
        <v>3</v>
      </c>
      <c r="J9" s="69">
        <f>C9/I9</f>
        <v>8</v>
      </c>
      <c r="K9" s="68">
        <v>2</v>
      </c>
      <c r="L9" s="48">
        <v>10</v>
      </c>
      <c r="M9" s="44" t="s">
        <v>12</v>
      </c>
      <c r="N9" s="44" t="s">
        <v>12</v>
      </c>
      <c r="O9" s="44">
        <f>SUM(O5:O8)</f>
        <v>5</v>
      </c>
      <c r="P9" s="44">
        <f>SUM(P5:P8)</f>
        <v>5</v>
      </c>
      <c r="Q9" s="44">
        <f>SUM(Q5:Q8)</f>
        <v>7</v>
      </c>
      <c r="R9" s="44">
        <f>SUM(R5:R8)</f>
        <v>6</v>
      </c>
      <c r="S9" s="44" t="s">
        <v>12</v>
      </c>
      <c r="T9" s="44">
        <f>SUM(T5:T8)</f>
        <v>23</v>
      </c>
      <c r="U9" s="49">
        <f>SUM(U5:U8)</f>
        <v>5.75</v>
      </c>
      <c r="V9" s="49"/>
      <c r="AA9" s="44"/>
      <c r="AB9" s="44">
        <v>1</v>
      </c>
    </row>
    <row r="10" spans="2:28" x14ac:dyDescent="0.25">
      <c r="E10" s="44" t="s">
        <v>84</v>
      </c>
      <c r="G10" s="49"/>
      <c r="H10" s="49"/>
      <c r="J10" s="44" t="s">
        <v>58</v>
      </c>
      <c r="K10" s="44" t="s">
        <v>50</v>
      </c>
      <c r="N10" s="44"/>
      <c r="U10" s="49"/>
      <c r="V10" s="49"/>
      <c r="AA10" s="44"/>
      <c r="AB10" s="44">
        <v>1</v>
      </c>
    </row>
    <row r="11" spans="2:28" x14ac:dyDescent="0.25">
      <c r="G11" s="49" t="str">
        <f>U12</f>
        <v xml:space="preserve"> </v>
      </c>
      <c r="H11" s="49"/>
      <c r="I11" s="49"/>
      <c r="J11" s="71">
        <v>45152</v>
      </c>
      <c r="K11" s="71">
        <v>45161</v>
      </c>
      <c r="L11" s="49"/>
      <c r="M11" s="49"/>
      <c r="U11" s="49"/>
      <c r="V11" s="49"/>
      <c r="X11" s="61" t="s">
        <v>53</v>
      </c>
      <c r="AA11" s="44"/>
      <c r="AB11" s="44">
        <v>1</v>
      </c>
    </row>
    <row r="12" spans="2:28" x14ac:dyDescent="0.25">
      <c r="G12" s="49"/>
      <c r="H12" s="49"/>
      <c r="I12" s="49"/>
      <c r="J12" s="71"/>
      <c r="K12" s="71"/>
      <c r="L12" s="49"/>
      <c r="M12" s="49"/>
      <c r="T12" s="44" t="s">
        <v>12</v>
      </c>
      <c r="U12" s="49" t="s">
        <v>12</v>
      </c>
      <c r="V12" s="49"/>
      <c r="X12" s="44" t="s">
        <v>49</v>
      </c>
      <c r="AA12" s="44"/>
      <c r="AB12" s="44">
        <v>1</v>
      </c>
    </row>
    <row r="13" spans="2:28" x14ac:dyDescent="0.25">
      <c r="G13" s="49"/>
      <c r="H13" s="49"/>
      <c r="I13" s="49"/>
      <c r="J13" s="71"/>
      <c r="K13" s="71"/>
      <c r="L13" s="49"/>
      <c r="M13" s="49"/>
      <c r="O13" s="44">
        <v>13</v>
      </c>
      <c r="P13" s="44">
        <v>14</v>
      </c>
      <c r="Q13" s="44">
        <v>12</v>
      </c>
      <c r="R13" s="44">
        <v>15</v>
      </c>
      <c r="T13" s="44">
        <f t="shared" si="0"/>
        <v>54</v>
      </c>
      <c r="U13" s="49">
        <f t="shared" si="1"/>
        <v>13.5</v>
      </c>
      <c r="V13" s="49"/>
      <c r="X13" s="44">
        <v>8</v>
      </c>
      <c r="AA13" s="44"/>
      <c r="AB13" s="44">
        <v>1</v>
      </c>
    </row>
    <row r="14" spans="2:28" x14ac:dyDescent="0.25">
      <c r="G14" s="66" t="s">
        <v>44</v>
      </c>
      <c r="H14" s="66"/>
      <c r="I14" s="49"/>
      <c r="J14" s="71"/>
      <c r="K14" s="71"/>
      <c r="L14" s="49"/>
      <c r="M14" s="49"/>
      <c r="O14" s="44">
        <v>13</v>
      </c>
      <c r="P14" s="44">
        <v>12</v>
      </c>
      <c r="Q14" s="44">
        <v>16</v>
      </c>
      <c r="R14" s="44">
        <v>19</v>
      </c>
      <c r="T14" s="44">
        <f t="shared" si="0"/>
        <v>60</v>
      </c>
      <c r="U14" s="49">
        <f t="shared" si="1"/>
        <v>15</v>
      </c>
      <c r="V14" s="49"/>
      <c r="X14" s="44">
        <v>11</v>
      </c>
      <c r="AA14" s="44"/>
      <c r="AB14" s="44">
        <v>1</v>
      </c>
    </row>
    <row r="15" spans="2:28" ht="30" x14ac:dyDescent="0.25">
      <c r="C15" s="80" t="s">
        <v>83</v>
      </c>
      <c r="D15" s="82" t="s">
        <v>62</v>
      </c>
      <c r="E15" s="82"/>
      <c r="F15" s="82"/>
      <c r="G15" s="51" t="s">
        <v>43</v>
      </c>
      <c r="H15" s="51"/>
      <c r="I15" s="51" t="s">
        <v>62</v>
      </c>
      <c r="J15" s="71"/>
      <c r="K15" s="71"/>
      <c r="L15" s="49"/>
      <c r="O15" s="54">
        <v>16</v>
      </c>
      <c r="P15" s="54">
        <v>16</v>
      </c>
      <c r="Q15" s="54">
        <v>17</v>
      </c>
      <c r="R15" s="54">
        <v>20</v>
      </c>
      <c r="T15" s="54">
        <f t="shared" si="0"/>
        <v>69</v>
      </c>
      <c r="U15" s="55">
        <f t="shared" si="1"/>
        <v>17.25</v>
      </c>
      <c r="V15" s="49"/>
      <c r="X15" s="44">
        <v>7</v>
      </c>
      <c r="AA15" s="44"/>
      <c r="AB15" s="44">
        <v>2</v>
      </c>
    </row>
    <row r="16" spans="2:28" x14ac:dyDescent="0.25">
      <c r="B16" t="s">
        <v>40</v>
      </c>
      <c r="C16" s="44">
        <v>30</v>
      </c>
      <c r="G16" s="49">
        <f>U13</f>
        <v>13.5</v>
      </c>
      <c r="H16" s="49"/>
      <c r="I16" s="49"/>
      <c r="J16" s="49"/>
      <c r="K16" s="49"/>
      <c r="L16" s="49"/>
      <c r="O16" s="44">
        <f>SUM(O13:O15)</f>
        <v>42</v>
      </c>
      <c r="P16" s="44">
        <f t="shared" ref="P16:R16" si="2">SUM(P13:P15)</f>
        <v>42</v>
      </c>
      <c r="Q16" s="44">
        <f t="shared" si="2"/>
        <v>45</v>
      </c>
      <c r="R16" s="44">
        <f t="shared" si="2"/>
        <v>54</v>
      </c>
      <c r="T16" s="44">
        <f>SUM(T13:T15)</f>
        <v>183</v>
      </c>
      <c r="U16" s="49">
        <f>SUM(U13:U15)</f>
        <v>45.75</v>
      </c>
      <c r="V16" s="49"/>
      <c r="X16" s="44">
        <v>12</v>
      </c>
      <c r="AA16" s="44"/>
      <c r="AB16" s="44">
        <v>2</v>
      </c>
    </row>
    <row r="17" spans="2:30" x14ac:dyDescent="0.25">
      <c r="B17" t="s">
        <v>41</v>
      </c>
      <c r="C17" s="44">
        <v>16</v>
      </c>
      <c r="G17" s="49">
        <f>U14</f>
        <v>15</v>
      </c>
      <c r="H17" s="49"/>
      <c r="I17" s="49"/>
      <c r="J17" s="49"/>
      <c r="K17" s="49"/>
      <c r="L17" s="49"/>
      <c r="X17" s="44">
        <v>10</v>
      </c>
      <c r="AA17" s="44"/>
      <c r="AB17" s="44">
        <v>2</v>
      </c>
    </row>
    <row r="18" spans="2:30" x14ac:dyDescent="0.25">
      <c r="B18" s="53" t="s">
        <v>42</v>
      </c>
      <c r="C18" s="54">
        <v>49</v>
      </c>
      <c r="D18" s="54"/>
      <c r="E18" s="54"/>
      <c r="F18" s="54"/>
      <c r="G18" s="55">
        <f>U15</f>
        <v>17.25</v>
      </c>
      <c r="H18" s="55"/>
      <c r="I18" s="55"/>
      <c r="J18" s="66" t="s">
        <v>82</v>
      </c>
      <c r="K18" s="66" t="s">
        <v>60</v>
      </c>
      <c r="L18" s="66" t="s">
        <v>61</v>
      </c>
      <c r="X18" s="44">
        <v>6</v>
      </c>
      <c r="AA18" s="44"/>
      <c r="AB18" s="44">
        <v>1</v>
      </c>
    </row>
    <row r="19" spans="2:30" x14ac:dyDescent="0.25">
      <c r="C19" s="70">
        <f>SUM(C16:C18)</f>
        <v>95</v>
      </c>
      <c r="D19" s="44">
        <v>15</v>
      </c>
      <c r="G19" s="67">
        <f>SUM(G16:G18)</f>
        <v>45.75</v>
      </c>
      <c r="H19" s="67"/>
      <c r="I19" s="44">
        <v>15</v>
      </c>
      <c r="J19" s="73">
        <f>C19/I19</f>
        <v>6.333333333333333</v>
      </c>
      <c r="K19" s="72">
        <f>G19/I19</f>
        <v>3.05</v>
      </c>
      <c r="L19" s="49">
        <f>SUM(J19:K19)</f>
        <v>9.3833333333333329</v>
      </c>
      <c r="X19" s="44">
        <v>9</v>
      </c>
      <c r="AA19" s="44"/>
      <c r="AB19" s="44">
        <v>3</v>
      </c>
    </row>
    <row r="20" spans="2:30" x14ac:dyDescent="0.25">
      <c r="J20" s="44" t="s">
        <v>58</v>
      </c>
      <c r="K20" s="44" t="s">
        <v>64</v>
      </c>
      <c r="X20" s="44">
        <v>3</v>
      </c>
      <c r="AA20" s="44"/>
      <c r="AB20" s="44">
        <v>1</v>
      </c>
    </row>
    <row r="21" spans="2:30" x14ac:dyDescent="0.25">
      <c r="J21" s="71">
        <v>45173</v>
      </c>
      <c r="K21" s="71">
        <v>45215</v>
      </c>
      <c r="X21" s="44">
        <v>11</v>
      </c>
      <c r="Z21" s="44" t="s">
        <v>12</v>
      </c>
      <c r="AA21" s="44" t="s">
        <v>12</v>
      </c>
      <c r="AB21" s="44">
        <v>1</v>
      </c>
    </row>
    <row r="22" spans="2:30" x14ac:dyDescent="0.25">
      <c r="X22" s="44">
        <v>15</v>
      </c>
      <c r="Z22" s="48" t="s">
        <v>50</v>
      </c>
      <c r="AA22" s="48">
        <v>18</v>
      </c>
      <c r="AB22" s="57">
        <f>SUM(AB5:AB21)</f>
        <v>27</v>
      </c>
      <c r="AC22" t="s">
        <v>12</v>
      </c>
    </row>
    <row r="23" spans="2:30" x14ac:dyDescent="0.25">
      <c r="X23" s="44">
        <v>9</v>
      </c>
      <c r="AB23" s="58">
        <f>AB22/AA22</f>
        <v>1.5</v>
      </c>
      <c r="AC23" s="59" t="s">
        <v>52</v>
      </c>
    </row>
    <row r="24" spans="2:30" x14ac:dyDescent="0.25">
      <c r="X24" s="44">
        <v>13</v>
      </c>
    </row>
    <row r="25" spans="2:30" x14ac:dyDescent="0.25">
      <c r="X25" s="44">
        <v>16</v>
      </c>
    </row>
    <row r="26" spans="2:30" x14ac:dyDescent="0.25">
      <c r="X26" s="44">
        <v>9</v>
      </c>
    </row>
    <row r="27" spans="2:30" x14ac:dyDescent="0.25">
      <c r="X27" s="44">
        <v>10</v>
      </c>
    </row>
    <row r="28" spans="2:30" x14ac:dyDescent="0.25">
      <c r="X28" s="44">
        <v>13</v>
      </c>
    </row>
    <row r="29" spans="2:30" x14ac:dyDescent="0.25">
      <c r="X29" s="44">
        <v>8</v>
      </c>
    </row>
    <row r="30" spans="2:30" x14ac:dyDescent="0.25">
      <c r="W30" s="44" t="s">
        <v>12</v>
      </c>
      <c r="X30" s="56">
        <f>SUM(X13:X29)</f>
        <v>170</v>
      </c>
      <c r="AC30">
        <v>46</v>
      </c>
    </row>
    <row r="31" spans="2:30" x14ac:dyDescent="0.25">
      <c r="U31" s="48" t="s">
        <v>12</v>
      </c>
      <c r="V31" s="48" t="s">
        <v>50</v>
      </c>
      <c r="W31" s="48">
        <v>18</v>
      </c>
      <c r="X31" s="60">
        <f>X30/W31</f>
        <v>9.4444444444444446</v>
      </c>
      <c r="Y31" s="61" t="s">
        <v>51</v>
      </c>
      <c r="AD31">
        <f>AC30/9</f>
        <v>5.1111111111111107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35F6FD5B9CFE4083871BA2BD2A0727" ma:contentTypeVersion="18" ma:contentTypeDescription="Create a new document." ma:contentTypeScope="" ma:versionID="04fd71b98f83ca16aa9dc6b1c59830dc">
  <xsd:schema xmlns:xsd="http://www.w3.org/2001/XMLSchema" xmlns:xs="http://www.w3.org/2001/XMLSchema" xmlns:p="http://schemas.microsoft.com/office/2006/metadata/properties" xmlns:ns2="8edb6d23-3dfb-43ed-b606-375149e5c8fc" xmlns:ns3="8f40c8e1-8bb8-4990-a739-2f64cfb1f114" targetNamespace="http://schemas.microsoft.com/office/2006/metadata/properties" ma:root="true" ma:fieldsID="d6e4d8a53ac1eba63bcedf1bab5c546e" ns2:_="" ns3:_="">
    <xsd:import namespace="8edb6d23-3dfb-43ed-b606-375149e5c8fc"/>
    <xsd:import namespace="8f40c8e1-8bb8-4990-a739-2f64cfb1f11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EmailDate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db6d23-3dfb-43ed-b606-375149e5c8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1c8afc0b-7771-4a58-b419-e80f3656dfa2}" ma:internalName="TaxCatchAll" ma:showField="CatchAllData" ma:web="8edb6d23-3dfb-43ed-b606-375149e5c8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40c8e1-8bb8-4990-a739-2f64cfb1f1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EmailDate" ma:index="21" nillable="true" ma:displayName="Email Date" ma:format="Dropdown" ma:internalName="EmailDat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ad396ce7-754b-491f-8809-da960dd3b7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6F182C-A195-4469-A104-5FF065100ADF}"/>
</file>

<file path=customXml/itemProps2.xml><?xml version="1.0" encoding="utf-8"?>
<ds:datastoreItem xmlns:ds="http://schemas.openxmlformats.org/officeDocument/2006/customXml" ds:itemID="{182CCADD-E577-4C62-817E-738F36B258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CS </vt:lpstr>
      <vt:lpstr>Pricing PKG  Controls new only</vt:lpstr>
      <vt:lpstr>Pricing Base Units 2024</vt:lpstr>
      <vt:lpstr>Pricing PKG 2024 </vt:lpstr>
      <vt:lpstr>Lead Time</vt:lpstr>
      <vt:lpstr>Sheet1</vt:lpstr>
      <vt:lpstr>CL and DS</vt:lpstr>
      <vt:lpstr>'Pricing PKG 2024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Patty Bost</dc:creator>
  <cp:lastModifiedBy>Sheryl Reynolds</cp:lastModifiedBy>
  <cp:lastPrinted>2023-11-07T21:20:03Z</cp:lastPrinted>
  <dcterms:created xsi:type="dcterms:W3CDTF">2023-04-07T13:37:48Z</dcterms:created>
  <dcterms:modified xsi:type="dcterms:W3CDTF">2023-12-11T14:48:48Z</dcterms:modified>
</cp:coreProperties>
</file>